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pbuur\Downloads\"/>
    </mc:Choice>
  </mc:AlternateContent>
  <xr:revisionPtr revIDLastSave="0" documentId="8_{00580793-F497-4AFE-835F-FABBE684146E}" xr6:coauthVersionLast="47" xr6:coauthVersionMax="47" xr10:uidLastSave="{00000000-0000-0000-0000-000000000000}"/>
  <bookViews>
    <workbookView xWindow="-110" yWindow="-110" windowWidth="25180" windowHeight="16140" tabRatio="755" activeTab="3" xr2:uid="{F917C75C-36B6-45BF-9CBC-B039C96D982A}"/>
  </bookViews>
  <sheets>
    <sheet name="Toelichting" sheetId="1" r:id="rId1"/>
    <sheet name="Team -en bedrukkingsinformatie" sheetId="3" r:id="rId2"/>
    <sheet name="Wedstrijdtenue" sheetId="4" r:id="rId3"/>
    <sheet name="Trainingskleding" sheetId="5" r:id="rId4"/>
    <sheet name="Presentatiekleding" sheetId="6" r:id="rId5"/>
    <sheet name="Hesjes &amp; Tassen" sheetId="7" r:id="rId6"/>
    <sheet name="Totaal"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2" i="4" l="1"/>
  <c r="I102" i="4" s="1"/>
  <c r="J102" i="4" s="1"/>
  <c r="E102" i="4"/>
  <c r="E101" i="4"/>
  <c r="F101" i="4" s="1"/>
  <c r="I101" i="4" s="1"/>
  <c r="J101" i="4" s="1"/>
  <c r="E100" i="4"/>
  <c r="F100" i="4" s="1"/>
  <c r="I100" i="4" s="1"/>
  <c r="J100" i="4" s="1"/>
  <c r="F99" i="4"/>
  <c r="I99" i="4" s="1"/>
  <c r="J99" i="4" s="1"/>
  <c r="E99" i="4"/>
  <c r="E98" i="4"/>
  <c r="F98" i="4" s="1"/>
  <c r="I98" i="4" s="1"/>
  <c r="J98" i="4" s="1"/>
  <c r="I82" i="4"/>
  <c r="J82" i="4" s="1"/>
  <c r="I81" i="4"/>
  <c r="J81" i="4" s="1"/>
  <c r="E85" i="4"/>
  <c r="F85" i="4" s="1"/>
  <c r="I85" i="4" s="1"/>
  <c r="J85" i="4" s="1"/>
  <c r="E84" i="4"/>
  <c r="F84" i="4" s="1"/>
  <c r="I84" i="4" s="1"/>
  <c r="J84" i="4" s="1"/>
  <c r="E83" i="4"/>
  <c r="F83" i="4" s="1"/>
  <c r="I83" i="4" s="1"/>
  <c r="J83" i="4" s="1"/>
  <c r="E82" i="4"/>
  <c r="F82" i="4" s="1"/>
  <c r="E81" i="4"/>
  <c r="F81" i="4" s="1"/>
  <c r="E188" i="4"/>
  <c r="F188" i="4" s="1"/>
  <c r="I188" i="4" s="1"/>
  <c r="J188" i="4" s="1"/>
  <c r="E68" i="4"/>
  <c r="F68" i="4" s="1"/>
  <c r="I68" i="4" s="1"/>
  <c r="J68" i="4" s="1"/>
  <c r="E66" i="4"/>
  <c r="F66" i="4" s="1"/>
  <c r="I66" i="4" s="1"/>
  <c r="J66" i="4" s="1"/>
  <c r="E65" i="4"/>
  <c r="F65" i="4" s="1"/>
  <c r="I65" i="4" s="1"/>
  <c r="J65" i="4" s="1"/>
  <c r="E186" i="4"/>
  <c r="F186" i="4" s="1"/>
  <c r="I186" i="4" s="1"/>
  <c r="J186" i="4" s="1"/>
  <c r="E185" i="4"/>
  <c r="F185" i="4" s="1"/>
  <c r="I185" i="4" s="1"/>
  <c r="J185" i="4" s="1"/>
  <c r="E183" i="4"/>
  <c r="F183" i="4" s="1"/>
  <c r="I183" i="4" s="1"/>
  <c r="J183" i="4" s="1"/>
  <c r="E182" i="4"/>
  <c r="F182" i="4" s="1"/>
  <c r="I182" i="4" s="1"/>
  <c r="J182" i="4" s="1"/>
  <c r="E181" i="4"/>
  <c r="F181" i="4" s="1"/>
  <c r="I181" i="4" s="1"/>
  <c r="J181" i="4" s="1"/>
  <c r="E180" i="4"/>
  <c r="F180" i="4" s="1"/>
  <c r="I180" i="4" s="1"/>
  <c r="J180" i="4" s="1"/>
  <c r="E179" i="4"/>
  <c r="F179" i="4"/>
  <c r="I179" i="4" s="1"/>
  <c r="J179" i="4" s="1"/>
  <c r="E63" i="4"/>
  <c r="F63" i="4"/>
  <c r="I63" i="4" s="1"/>
  <c r="J63" i="4" s="1"/>
  <c r="E62" i="4"/>
  <c r="F62" i="4" s="1"/>
  <c r="I62" i="4" s="1"/>
  <c r="J62" i="4" s="1"/>
  <c r="E61" i="4"/>
  <c r="F61" i="4" s="1"/>
  <c r="I61" i="4" s="1"/>
  <c r="J61" i="4" s="1"/>
  <c r="E60" i="4"/>
  <c r="F60" i="4" s="1"/>
  <c r="I60" i="4" s="1"/>
  <c r="J60" i="4" s="1"/>
  <c r="E59" i="4"/>
  <c r="F59" i="4" s="1"/>
  <c r="I59" i="4" s="1"/>
  <c r="E236" i="4"/>
  <c r="F236" i="4" s="1"/>
  <c r="I236" i="4" s="1"/>
  <c r="J236" i="4" s="1"/>
  <c r="E235" i="4"/>
  <c r="F235" i="4" s="1"/>
  <c r="I235" i="4"/>
  <c r="J235" i="4" s="1"/>
  <c r="E234" i="4"/>
  <c r="F234" i="4" s="1"/>
  <c r="I234" i="4" s="1"/>
  <c r="J234" i="4" s="1"/>
  <c r="E233" i="4"/>
  <c r="F233" i="4"/>
  <c r="I233" i="4" s="1"/>
  <c r="J233" i="4" s="1"/>
  <c r="E232" i="4"/>
  <c r="F232" i="4"/>
  <c r="I232" i="4"/>
  <c r="J232" i="4" s="1"/>
  <c r="E207" i="4"/>
  <c r="F207" i="4"/>
  <c r="I207" i="4" s="1"/>
  <c r="J207" i="4" s="1"/>
  <c r="E206" i="4"/>
  <c r="F206" i="4" s="1"/>
  <c r="I206" i="4" s="1"/>
  <c r="J206" i="4" s="1"/>
  <c r="E205" i="4"/>
  <c r="F205" i="4" s="1"/>
  <c r="I205" i="4" s="1"/>
  <c r="J205" i="4" s="1"/>
  <c r="E204" i="4"/>
  <c r="F204" i="4"/>
  <c r="I204" i="4" s="1"/>
  <c r="J204" i="4" s="1"/>
  <c r="E203" i="4"/>
  <c r="F203" i="4"/>
  <c r="I203" i="4" s="1"/>
  <c r="J203" i="4" s="1"/>
  <c r="E248" i="4"/>
  <c r="F248" i="4" s="1"/>
  <c r="I248" i="4" s="1"/>
  <c r="J248" i="4" s="1"/>
  <c r="E247" i="4"/>
  <c r="F247" i="4" s="1"/>
  <c r="I247" i="4" s="1"/>
  <c r="J247" i="4" s="1"/>
  <c r="E246" i="4"/>
  <c r="F246" i="4"/>
  <c r="I246" i="4" s="1"/>
  <c r="J246" i="4" s="1"/>
  <c r="E245" i="4"/>
  <c r="F245" i="4" s="1"/>
  <c r="I245" i="4" s="1"/>
  <c r="J245" i="4" s="1"/>
  <c r="E244" i="4"/>
  <c r="F244" i="4"/>
  <c r="I244" i="4"/>
  <c r="J244" i="4" s="1"/>
  <c r="E242" i="4"/>
  <c r="F242" i="4"/>
  <c r="I242" i="4" s="1"/>
  <c r="J242" i="4" s="1"/>
  <c r="E241" i="4"/>
  <c r="F241" i="4" s="1"/>
  <c r="I241" i="4" s="1"/>
  <c r="J241" i="4" s="1"/>
  <c r="E240" i="4"/>
  <c r="F240" i="4" s="1"/>
  <c r="I240" i="4"/>
  <c r="J240" i="4" s="1"/>
  <c r="E239" i="4"/>
  <c r="F239" i="4" s="1"/>
  <c r="I239" i="4" s="1"/>
  <c r="J239" i="4" s="1"/>
  <c r="E238" i="4"/>
  <c r="F238" i="4" s="1"/>
  <c r="I238" i="4" s="1"/>
  <c r="J238" i="4" s="1"/>
  <c r="E230" i="4"/>
  <c r="F230" i="4"/>
  <c r="I230" i="4"/>
  <c r="J230" i="4" s="1"/>
  <c r="E229" i="4"/>
  <c r="F229" i="4"/>
  <c r="I229" i="4" s="1"/>
  <c r="J229" i="4" s="1"/>
  <c r="E228" i="4"/>
  <c r="F228" i="4" s="1"/>
  <c r="I228" i="4" s="1"/>
  <c r="J228" i="4" s="1"/>
  <c r="E227" i="4"/>
  <c r="F227" i="4" s="1"/>
  <c r="I227" i="4" s="1"/>
  <c r="J227" i="4" s="1"/>
  <c r="E226" i="4"/>
  <c r="F226" i="4" s="1"/>
  <c r="I226" i="4" s="1"/>
  <c r="J226" i="4" s="1"/>
  <c r="E225" i="4"/>
  <c r="F225" i="4"/>
  <c r="I225" i="4" s="1"/>
  <c r="J225" i="4" s="1"/>
  <c r="E224" i="4"/>
  <c r="F224" i="4" s="1"/>
  <c r="I224" i="4" s="1"/>
  <c r="J224" i="4" s="1"/>
  <c r="E223" i="4"/>
  <c r="F223" i="4" s="1"/>
  <c r="I223" i="4" s="1"/>
  <c r="J223" i="4" s="1"/>
  <c r="E222" i="4"/>
  <c r="F222" i="4"/>
  <c r="I222" i="4" s="1"/>
  <c r="J222" i="4" s="1"/>
  <c r="E221" i="4"/>
  <c r="F221" i="4" s="1"/>
  <c r="I221" i="4" s="1"/>
  <c r="J221" i="4" s="1"/>
  <c r="E219" i="4"/>
  <c r="F219" i="4" s="1"/>
  <c r="I219" i="4" s="1"/>
  <c r="J219" i="4" s="1"/>
  <c r="E218" i="4"/>
  <c r="F218" i="4"/>
  <c r="I218" i="4" s="1"/>
  <c r="J218" i="4" s="1"/>
  <c r="E217" i="4"/>
  <c r="F217" i="4" s="1"/>
  <c r="I217" i="4" s="1"/>
  <c r="J217" i="4" s="1"/>
  <c r="E216" i="4"/>
  <c r="F216" i="4" s="1"/>
  <c r="I216" i="4" s="1"/>
  <c r="J216" i="4" s="1"/>
  <c r="E215" i="4"/>
  <c r="F215" i="4" s="1"/>
  <c r="I215" i="4" s="1"/>
  <c r="J215" i="4" s="1"/>
  <c r="E213" i="4"/>
  <c r="F213" i="4" s="1"/>
  <c r="I213" i="4" s="1"/>
  <c r="J213" i="4" s="1"/>
  <c r="E212" i="4"/>
  <c r="F212" i="4"/>
  <c r="I212" i="4"/>
  <c r="J212" i="4" s="1"/>
  <c r="E211" i="4"/>
  <c r="F211" i="4"/>
  <c r="I211" i="4" s="1"/>
  <c r="J211" i="4" s="1"/>
  <c r="E210" i="4"/>
  <c r="F210" i="4" s="1"/>
  <c r="I210" i="4" s="1"/>
  <c r="J210" i="4" s="1"/>
  <c r="E209" i="4"/>
  <c r="F209" i="4"/>
  <c r="I209" i="4" s="1"/>
  <c r="J209" i="4" s="1"/>
  <c r="E201" i="4"/>
  <c r="F201" i="4" s="1"/>
  <c r="I201" i="4" s="1"/>
  <c r="J201" i="4" s="1"/>
  <c r="E200" i="4"/>
  <c r="F200" i="4" s="1"/>
  <c r="I200" i="4" s="1"/>
  <c r="J200" i="4" s="1"/>
  <c r="E199" i="4"/>
  <c r="F199" i="4" s="1"/>
  <c r="I199" i="4" s="1"/>
  <c r="J199" i="4" s="1"/>
  <c r="E198" i="4"/>
  <c r="F198" i="4"/>
  <c r="I198" i="4" s="1"/>
  <c r="J198" i="4" s="1"/>
  <c r="E197" i="4"/>
  <c r="F197" i="4"/>
  <c r="I197" i="4" s="1"/>
  <c r="J197" i="4" s="1"/>
  <c r="E196" i="4"/>
  <c r="F196" i="4"/>
  <c r="I196" i="4" s="1"/>
  <c r="J196" i="4" s="1"/>
  <c r="E195" i="4"/>
  <c r="F195" i="4"/>
  <c r="I195" i="4" s="1"/>
  <c r="J195" i="4" s="1"/>
  <c r="E194" i="4"/>
  <c r="F194" i="4" s="1"/>
  <c r="I194" i="4" s="1"/>
  <c r="J194" i="4" s="1"/>
  <c r="E193" i="4"/>
  <c r="F193" i="4" s="1"/>
  <c r="I193" i="4" s="1"/>
  <c r="J193" i="4" s="1"/>
  <c r="E192" i="4"/>
  <c r="F192" i="4"/>
  <c r="I192" i="4"/>
  <c r="J192" i="4" s="1"/>
  <c r="E136" i="4"/>
  <c r="F136" i="4" s="1"/>
  <c r="I136" i="4" s="1"/>
  <c r="J136" i="4" s="1"/>
  <c r="E135" i="4"/>
  <c r="F135" i="4"/>
  <c r="I135" i="4" s="1"/>
  <c r="J135" i="4" s="1"/>
  <c r="E134" i="4"/>
  <c r="F134" i="4" s="1"/>
  <c r="I134" i="4" s="1"/>
  <c r="J134" i="4" s="1"/>
  <c r="E133" i="4"/>
  <c r="F133" i="4" s="1"/>
  <c r="I133" i="4" s="1"/>
  <c r="J133" i="4" s="1"/>
  <c r="E132" i="4"/>
  <c r="F132" i="4" s="1"/>
  <c r="I132" i="4" s="1"/>
  <c r="J132" i="4" s="1"/>
  <c r="E124" i="4"/>
  <c r="F124" i="4" s="1"/>
  <c r="I124" i="4" s="1"/>
  <c r="J124" i="4" s="1"/>
  <c r="E123" i="4"/>
  <c r="F123" i="4" s="1"/>
  <c r="I123" i="4" s="1"/>
  <c r="J123" i="4" s="1"/>
  <c r="E122" i="4"/>
  <c r="F122" i="4" s="1"/>
  <c r="I122" i="4" s="1"/>
  <c r="J122" i="4" s="1"/>
  <c r="E121" i="4"/>
  <c r="F121" i="4" s="1"/>
  <c r="I121" i="4" s="1"/>
  <c r="J121" i="4" s="1"/>
  <c r="E120" i="4"/>
  <c r="F120" i="4" s="1"/>
  <c r="I120" i="4" s="1"/>
  <c r="J120" i="4" s="1"/>
  <c r="E119" i="4"/>
  <c r="F119" i="4" s="1"/>
  <c r="I119" i="4" s="1"/>
  <c r="J119" i="4" s="1"/>
  <c r="E118" i="4"/>
  <c r="F118" i="4"/>
  <c r="I118" i="4" s="1"/>
  <c r="J118" i="4" s="1"/>
  <c r="E117" i="4"/>
  <c r="F117" i="4"/>
  <c r="I117" i="4" s="1"/>
  <c r="J117" i="4" s="1"/>
  <c r="E116" i="4"/>
  <c r="F116" i="4" s="1"/>
  <c r="I116" i="4" s="1"/>
  <c r="J116" i="4" s="1"/>
  <c r="E115" i="4"/>
  <c r="F115" i="4" s="1"/>
  <c r="I115" i="4" s="1"/>
  <c r="J115" i="4" s="1"/>
  <c r="O3" i="9"/>
  <c r="N3" i="9"/>
  <c r="M3" i="9"/>
  <c r="E4" i="7"/>
  <c r="E30" i="7"/>
  <c r="F30" i="7" s="1"/>
  <c r="I30" i="7" s="1"/>
  <c r="J30" i="7" s="1"/>
  <c r="E4" i="6"/>
  <c r="E77" i="6" s="1"/>
  <c r="F77" i="6" s="1"/>
  <c r="I77" i="6" s="1"/>
  <c r="J77" i="6" s="1"/>
  <c r="E4" i="5"/>
  <c r="E96" i="4"/>
  <c r="F96" i="4" s="1"/>
  <c r="I96" i="4" s="1"/>
  <c r="J96" i="4" s="1"/>
  <c r="E95" i="4"/>
  <c r="F95" i="4" s="1"/>
  <c r="I95" i="4"/>
  <c r="J95" i="4" s="1"/>
  <c r="E94" i="4"/>
  <c r="F94" i="4"/>
  <c r="I94" i="4" s="1"/>
  <c r="J94" i="4" s="1"/>
  <c r="E93" i="4"/>
  <c r="F93" i="4" s="1"/>
  <c r="I93" i="4" s="1"/>
  <c r="J93" i="4" s="1"/>
  <c r="E92" i="4"/>
  <c r="F92" i="4" s="1"/>
  <c r="I92" i="4" s="1"/>
  <c r="J92" i="4" s="1"/>
  <c r="E91" i="4"/>
  <c r="F91" i="4" s="1"/>
  <c r="I91" i="4" s="1"/>
  <c r="J91" i="4"/>
  <c r="E90" i="4"/>
  <c r="F90" i="4" s="1"/>
  <c r="I90" i="4" s="1"/>
  <c r="J90" i="4" s="1"/>
  <c r="E89" i="4"/>
  <c r="F89" i="4" s="1"/>
  <c r="I89" i="4" s="1"/>
  <c r="J89" i="4" s="1"/>
  <c r="E88" i="4"/>
  <c r="F88" i="4" s="1"/>
  <c r="I88" i="4" s="1"/>
  <c r="J88" i="4" s="1"/>
  <c r="E87" i="4"/>
  <c r="F87" i="4" s="1"/>
  <c r="I87" i="4" s="1"/>
  <c r="J87" i="4" s="1"/>
  <c r="E51" i="4"/>
  <c r="F51" i="4" s="1"/>
  <c r="I51" i="4" s="1"/>
  <c r="J51" i="4" s="1"/>
  <c r="E47" i="4"/>
  <c r="F47" i="4" s="1"/>
  <c r="I47" i="4" s="1"/>
  <c r="J47" i="4" s="1"/>
  <c r="E45" i="4"/>
  <c r="F45" i="4" s="1"/>
  <c r="I45" i="4"/>
  <c r="J45" i="4" s="1"/>
  <c r="O3" i="4"/>
  <c r="N3" i="4"/>
  <c r="M3" i="4"/>
  <c r="E177" i="4"/>
  <c r="F177" i="4" s="1"/>
  <c r="I177" i="4" s="1"/>
  <c r="J177" i="4" s="1"/>
  <c r="E176" i="4"/>
  <c r="F176" i="4" s="1"/>
  <c r="I176" i="4" s="1"/>
  <c r="J176" i="4" s="1"/>
  <c r="E175" i="4"/>
  <c r="F175" i="4" s="1"/>
  <c r="I175" i="4" s="1"/>
  <c r="J175" i="4" s="1"/>
  <c r="E174" i="4"/>
  <c r="F174" i="4" s="1"/>
  <c r="I174" i="4" s="1"/>
  <c r="J174" i="4" s="1"/>
  <c r="E173" i="4"/>
  <c r="F173" i="4" s="1"/>
  <c r="I173" i="4" s="1"/>
  <c r="J173" i="4" s="1"/>
  <c r="E171" i="4"/>
  <c r="F171" i="4"/>
  <c r="I171" i="4" s="1"/>
  <c r="J171" i="4" s="1"/>
  <c r="E170" i="4"/>
  <c r="F170" i="4"/>
  <c r="I170" i="4"/>
  <c r="J170" i="4" s="1"/>
  <c r="E169" i="4"/>
  <c r="F169" i="4" s="1"/>
  <c r="I169" i="4" s="1"/>
  <c r="J169" i="4" s="1"/>
  <c r="E168" i="4"/>
  <c r="F168" i="4" s="1"/>
  <c r="I168" i="4" s="1"/>
  <c r="J168" i="4" s="1"/>
  <c r="E167" i="4"/>
  <c r="F167" i="4" s="1"/>
  <c r="I167" i="4" s="1"/>
  <c r="J167" i="4" s="1"/>
  <c r="E166" i="4"/>
  <c r="F166" i="4" s="1"/>
  <c r="I166" i="4" s="1"/>
  <c r="J166" i="4" s="1"/>
  <c r="E165" i="4"/>
  <c r="F165" i="4" s="1"/>
  <c r="I165" i="4" s="1"/>
  <c r="J165" i="4" s="1"/>
  <c r="E164" i="4"/>
  <c r="F164" i="4" s="1"/>
  <c r="I164" i="4" s="1"/>
  <c r="J164" i="4" s="1"/>
  <c r="E163" i="4"/>
  <c r="F163" i="4" s="1"/>
  <c r="I163" i="4" s="1"/>
  <c r="J163" i="4" s="1"/>
  <c r="E162" i="4"/>
  <c r="F162" i="4" s="1"/>
  <c r="I162" i="4" s="1"/>
  <c r="J162" i="4" s="1"/>
  <c r="E160" i="4"/>
  <c r="F160" i="4" s="1"/>
  <c r="I160" i="4" s="1"/>
  <c r="J160" i="4" s="1"/>
  <c r="E159" i="4"/>
  <c r="F159" i="4" s="1"/>
  <c r="I159" i="4" s="1"/>
  <c r="J159" i="4" s="1"/>
  <c r="E158" i="4"/>
  <c r="F158" i="4" s="1"/>
  <c r="I158" i="4" s="1"/>
  <c r="J158" i="4" s="1"/>
  <c r="E157" i="4"/>
  <c r="F157" i="4" s="1"/>
  <c r="I157" i="4" s="1"/>
  <c r="J157" i="4" s="1"/>
  <c r="E156" i="4"/>
  <c r="F156" i="4"/>
  <c r="I156" i="4" s="1"/>
  <c r="J156" i="4" s="1"/>
  <c r="E155" i="4"/>
  <c r="F155" i="4"/>
  <c r="I155" i="4" s="1"/>
  <c r="J155" i="4" s="1"/>
  <c r="E154" i="4"/>
  <c r="F154" i="4" s="1"/>
  <c r="I154" i="4" s="1"/>
  <c r="J154" i="4" s="1"/>
  <c r="E153" i="4"/>
  <c r="F153" i="4" s="1"/>
  <c r="I153" i="4" s="1"/>
  <c r="J153" i="4" s="1"/>
  <c r="E152" i="4"/>
  <c r="F152" i="4" s="1"/>
  <c r="I152" i="4" s="1"/>
  <c r="J152" i="4"/>
  <c r="E151" i="4"/>
  <c r="F151" i="4" s="1"/>
  <c r="I151" i="4" s="1"/>
  <c r="J151" i="4" s="1"/>
  <c r="E149" i="4"/>
  <c r="F149" i="4"/>
  <c r="I149" i="4" s="1"/>
  <c r="J149" i="4" s="1"/>
  <c r="E148" i="4"/>
  <c r="F148" i="4" s="1"/>
  <c r="I148" i="4" s="1"/>
  <c r="J148" i="4" s="1"/>
  <c r="E147" i="4"/>
  <c r="F147" i="4" s="1"/>
  <c r="I147" i="4" s="1"/>
  <c r="J147" i="4" s="1"/>
  <c r="E146" i="4"/>
  <c r="F146" i="4" s="1"/>
  <c r="I146" i="4" s="1"/>
  <c r="J146" i="4" s="1"/>
  <c r="E145" i="4"/>
  <c r="F145" i="4" s="1"/>
  <c r="I145" i="4" s="1"/>
  <c r="J145" i="4" s="1"/>
  <c r="E144" i="4"/>
  <c r="F144" i="4" s="1"/>
  <c r="I144" i="4"/>
  <c r="J144" i="4" s="1"/>
  <c r="E143" i="4"/>
  <c r="F143" i="4" s="1"/>
  <c r="I143" i="4" s="1"/>
  <c r="J143" i="4" s="1"/>
  <c r="E142" i="4"/>
  <c r="F142" i="4" s="1"/>
  <c r="I142" i="4" s="1"/>
  <c r="J142" i="4" s="1"/>
  <c r="E141" i="4"/>
  <c r="F141" i="4" s="1"/>
  <c r="I141" i="4" s="1"/>
  <c r="J141" i="4" s="1"/>
  <c r="E140" i="4"/>
  <c r="F140" i="4" s="1"/>
  <c r="I140" i="4" s="1"/>
  <c r="J140" i="4" s="1"/>
  <c r="E130" i="4"/>
  <c r="F130" i="4"/>
  <c r="I130" i="4" s="1"/>
  <c r="J130" i="4" s="1"/>
  <c r="E129" i="4"/>
  <c r="F129" i="4" s="1"/>
  <c r="I129" i="4" s="1"/>
  <c r="J129" i="4" s="1"/>
  <c r="E128" i="4"/>
  <c r="F128" i="4" s="1"/>
  <c r="I128" i="4" s="1"/>
  <c r="J128" i="4" s="1"/>
  <c r="E127" i="4"/>
  <c r="F127" i="4"/>
  <c r="I127" i="4" s="1"/>
  <c r="J127" i="4" s="1"/>
  <c r="E126" i="4"/>
  <c r="F126" i="4" s="1"/>
  <c r="I126" i="4" s="1"/>
  <c r="J126" i="4" s="1"/>
  <c r="E113" i="4"/>
  <c r="F113" i="4" s="1"/>
  <c r="I113" i="4" s="1"/>
  <c r="J113" i="4" s="1"/>
  <c r="E112" i="4"/>
  <c r="F112" i="4"/>
  <c r="I112" i="4" s="1"/>
  <c r="J112" i="4" s="1"/>
  <c r="E111" i="4"/>
  <c r="F111" i="4" s="1"/>
  <c r="I111" i="4" s="1"/>
  <c r="J111" i="4" s="1"/>
  <c r="E110" i="4"/>
  <c r="F110" i="4" s="1"/>
  <c r="I110" i="4" s="1"/>
  <c r="J110" i="4" s="1"/>
  <c r="E109" i="4"/>
  <c r="F109" i="4" s="1"/>
  <c r="I109" i="4" s="1"/>
  <c r="J109" i="4" s="1"/>
  <c r="E108" i="4"/>
  <c r="F108" i="4" s="1"/>
  <c r="I108" i="4" s="1"/>
  <c r="J108" i="4" s="1"/>
  <c r="E107" i="4"/>
  <c r="F107" i="4" s="1"/>
  <c r="I107" i="4" s="1"/>
  <c r="J107" i="4" s="1"/>
  <c r="E106" i="4"/>
  <c r="F106" i="4"/>
  <c r="I106" i="4" s="1"/>
  <c r="J106" i="4" s="1"/>
  <c r="E105" i="4"/>
  <c r="F105" i="4" s="1"/>
  <c r="I105" i="4" s="1"/>
  <c r="J105" i="4" s="1"/>
  <c r="E104" i="4"/>
  <c r="F104" i="4" s="1"/>
  <c r="I104" i="4" s="1"/>
  <c r="J104" i="4" s="1"/>
  <c r="E79" i="4"/>
  <c r="F79" i="4" s="1"/>
  <c r="I79" i="4" s="1"/>
  <c r="J79" i="4" s="1"/>
  <c r="E78" i="4"/>
  <c r="F78" i="4" s="1"/>
  <c r="I78" i="4" s="1"/>
  <c r="J78" i="4" s="1"/>
  <c r="E77" i="4"/>
  <c r="F77" i="4"/>
  <c r="I77" i="4" s="1"/>
  <c r="J77" i="4" s="1"/>
  <c r="E76" i="4"/>
  <c r="F76" i="4"/>
  <c r="I76" i="4" s="1"/>
  <c r="J76" i="4" s="1"/>
  <c r="E75" i="4"/>
  <c r="F75" i="4" s="1"/>
  <c r="I75" i="4" s="1"/>
  <c r="J75" i="4" s="1"/>
  <c r="E74" i="4"/>
  <c r="F74" i="4" s="1"/>
  <c r="I74" i="4" s="1"/>
  <c r="J74" i="4"/>
  <c r="E73" i="4"/>
  <c r="F73" i="4" s="1"/>
  <c r="I73" i="4" s="1"/>
  <c r="J73" i="4" s="1"/>
  <c r="E72" i="4"/>
  <c r="F72" i="4" s="1"/>
  <c r="I72" i="4" s="1"/>
  <c r="J72" i="4" s="1"/>
  <c r="E71" i="4"/>
  <c r="F71" i="4" s="1"/>
  <c r="I71" i="4" s="1"/>
  <c r="J71" i="4" s="1"/>
  <c r="F70" i="4"/>
  <c r="I70" i="4" s="1"/>
  <c r="J70" i="4" s="1"/>
  <c r="E57" i="4"/>
  <c r="F57" i="4" s="1"/>
  <c r="I57" i="4" s="1"/>
  <c r="J57" i="4" s="1"/>
  <c r="E56" i="4"/>
  <c r="F56" i="4" s="1"/>
  <c r="I56" i="4" s="1"/>
  <c r="J56" i="4" s="1"/>
  <c r="E55" i="4"/>
  <c r="F55" i="4" s="1"/>
  <c r="I55" i="4"/>
  <c r="J55" i="4" s="1"/>
  <c r="E54" i="4"/>
  <c r="F54" i="4" s="1"/>
  <c r="I54" i="4" s="1"/>
  <c r="J54" i="4" s="1"/>
  <c r="E53" i="4"/>
  <c r="F53" i="4" s="1"/>
  <c r="I53" i="4" s="1"/>
  <c r="J53" i="4" s="1"/>
  <c r="E50" i="4"/>
  <c r="F50" i="4" s="1"/>
  <c r="I50" i="4" s="1"/>
  <c r="J50" i="4" s="1"/>
  <c r="E49" i="4"/>
  <c r="F49" i="4" s="1"/>
  <c r="I49" i="4" s="1"/>
  <c r="J49" i="4" s="1"/>
  <c r="E48" i="4"/>
  <c r="F48" i="4"/>
  <c r="I48" i="4" s="1"/>
  <c r="J48" i="4" s="1"/>
  <c r="E44" i="4"/>
  <c r="F44" i="4" s="1"/>
  <c r="I44" i="4" s="1"/>
  <c r="J44" i="4" s="1"/>
  <c r="E43" i="4"/>
  <c r="F43" i="4" s="1"/>
  <c r="I43" i="4" s="1"/>
  <c r="J43" i="4" s="1"/>
  <c r="E42" i="4"/>
  <c r="F42" i="4" s="1"/>
  <c r="I42" i="4" s="1"/>
  <c r="J42" i="4" s="1"/>
  <c r="E41" i="4"/>
  <c r="F41" i="4" s="1"/>
  <c r="I41" i="4" s="1"/>
  <c r="J41" i="4" s="1"/>
  <c r="E40" i="4"/>
  <c r="F40" i="4" s="1"/>
  <c r="I40" i="4" s="1"/>
  <c r="J40" i="4" s="1"/>
  <c r="E39" i="4"/>
  <c r="F39" i="4"/>
  <c r="I39" i="4" s="1"/>
  <c r="J39" i="4" s="1"/>
  <c r="E38" i="4"/>
  <c r="F38" i="4" s="1"/>
  <c r="I38" i="4" s="1"/>
  <c r="J38" i="4" s="1"/>
  <c r="E37" i="4"/>
  <c r="F37" i="4" s="1"/>
  <c r="I37" i="4" s="1"/>
  <c r="J37" i="4" s="1"/>
  <c r="E36" i="4"/>
  <c r="F36" i="4" s="1"/>
  <c r="I36" i="4" s="1"/>
  <c r="J36" i="4" s="1"/>
  <c r="E34" i="4"/>
  <c r="F34" i="4" s="1"/>
  <c r="I34" i="4" s="1"/>
  <c r="J34" i="4" s="1"/>
  <c r="E33" i="4"/>
  <c r="F33" i="4" s="1"/>
  <c r="I33" i="4" s="1"/>
  <c r="J33" i="4" s="1"/>
  <c r="E32" i="4"/>
  <c r="F32" i="4" s="1"/>
  <c r="I32" i="4" s="1"/>
  <c r="J32" i="4" s="1"/>
  <c r="E31" i="4"/>
  <c r="F31" i="4" s="1"/>
  <c r="I31" i="4" s="1"/>
  <c r="J31" i="4" s="1"/>
  <c r="E30" i="4"/>
  <c r="F30" i="4"/>
  <c r="I30" i="4" s="1"/>
  <c r="J30" i="4" s="1"/>
  <c r="E28" i="4"/>
  <c r="F28" i="4" s="1"/>
  <c r="I28" i="4" s="1"/>
  <c r="J28" i="4" s="1"/>
  <c r="E27" i="4"/>
  <c r="F27" i="4"/>
  <c r="I27" i="4" s="1"/>
  <c r="J27" i="4" s="1"/>
  <c r="E26" i="4"/>
  <c r="F26" i="4" s="1"/>
  <c r="I26" i="4" s="1"/>
  <c r="J26" i="4" s="1"/>
  <c r="E25" i="4"/>
  <c r="F25" i="4" s="1"/>
  <c r="I25" i="4" s="1"/>
  <c r="J25" i="4" s="1"/>
  <c r="E24" i="4"/>
  <c r="F24" i="4" s="1"/>
  <c r="I24" i="4" s="1"/>
  <c r="J24" i="4" s="1"/>
  <c r="E23" i="4"/>
  <c r="F23" i="4"/>
  <c r="I23" i="4" s="1"/>
  <c r="J23" i="4" s="1"/>
  <c r="E22" i="4"/>
  <c r="F22" i="4" s="1"/>
  <c r="I22" i="4" s="1"/>
  <c r="J22" i="4" s="1"/>
  <c r="E21" i="4"/>
  <c r="F21" i="4"/>
  <c r="I21" i="4" s="1"/>
  <c r="J21" i="4" s="1"/>
  <c r="E20" i="4"/>
  <c r="F20" i="4" s="1"/>
  <c r="I20" i="4" s="1"/>
  <c r="J20" i="4" s="1"/>
  <c r="E19" i="4"/>
  <c r="F19" i="4" s="1"/>
  <c r="I19" i="4" s="1"/>
  <c r="J19" i="4" s="1"/>
  <c r="E17" i="4"/>
  <c r="F17" i="4" s="1"/>
  <c r="I17" i="4" s="1"/>
  <c r="J17" i="4" s="1"/>
  <c r="E16" i="4"/>
  <c r="F16" i="4"/>
  <c r="I16" i="4" s="1"/>
  <c r="J16" i="4" s="1"/>
  <c r="E15" i="4"/>
  <c r="F15" i="4" s="1"/>
  <c r="I15" i="4" s="1"/>
  <c r="J15" i="4" s="1"/>
  <c r="E14" i="4"/>
  <c r="F14" i="4"/>
  <c r="I14" i="4" s="1"/>
  <c r="J14" i="4" s="1"/>
  <c r="E13" i="4"/>
  <c r="F13" i="4" s="1"/>
  <c r="I13" i="4" s="1"/>
  <c r="J13" i="4" s="1"/>
  <c r="E12" i="4"/>
  <c r="F12" i="4"/>
  <c r="I12" i="4" s="1"/>
  <c r="J12" i="4" s="1"/>
  <c r="E11" i="4"/>
  <c r="F11" i="4" s="1"/>
  <c r="I11" i="4" s="1"/>
  <c r="J11" i="4" s="1"/>
  <c r="E10" i="4"/>
  <c r="F10" i="4" s="1"/>
  <c r="I10" i="4" s="1"/>
  <c r="J10" i="4" s="1"/>
  <c r="E9" i="4"/>
  <c r="F9" i="4" s="1"/>
  <c r="I9" i="4" s="1"/>
  <c r="J9" i="4" s="1"/>
  <c r="E8" i="4"/>
  <c r="F8" i="4"/>
  <c r="I8" i="4" s="1"/>
  <c r="J8" i="4" s="1"/>
  <c r="A1" i="7"/>
  <c r="A1" i="6"/>
  <c r="A1" i="5"/>
  <c r="J10" i="3"/>
  <c r="J9" i="3"/>
  <c r="J8" i="3"/>
  <c r="M14" i="3"/>
  <c r="M13" i="3"/>
  <c r="M12" i="3"/>
  <c r="M11" i="3"/>
  <c r="M10" i="3"/>
  <c r="M9" i="3"/>
  <c r="M8" i="3"/>
  <c r="M7" i="3"/>
  <c r="M16" i="3"/>
  <c r="O3" i="7"/>
  <c r="N3" i="7"/>
  <c r="M3" i="7"/>
  <c r="O3" i="6"/>
  <c r="N3" i="6"/>
  <c r="M3" i="6"/>
  <c r="O3" i="5"/>
  <c r="N3" i="5"/>
  <c r="M3" i="5"/>
  <c r="E46" i="7"/>
  <c r="F46" i="7" s="1"/>
  <c r="I46" i="7" s="1"/>
  <c r="J46" i="7" s="1"/>
  <c r="E35" i="7"/>
  <c r="F35" i="7" s="1"/>
  <c r="I35" i="7" s="1"/>
  <c r="J35" i="7" s="1"/>
  <c r="E34" i="7"/>
  <c r="F34" i="7"/>
  <c r="I34" i="7" s="1"/>
  <c r="J34" i="7" s="1"/>
  <c r="E42" i="7"/>
  <c r="F42" i="7"/>
  <c r="I42" i="7" s="1"/>
  <c r="J42" i="7" s="1"/>
  <c r="E33" i="7"/>
  <c r="F33" i="7"/>
  <c r="I33" i="7"/>
  <c r="J33" i="7" s="1"/>
  <c r="E46" i="6"/>
  <c r="F46" i="6" s="1"/>
  <c r="I46" i="6" s="1"/>
  <c r="J46" i="6" s="1"/>
  <c r="E127" i="6"/>
  <c r="F127" i="6" s="1"/>
  <c r="I127" i="6"/>
  <c r="J127" i="6" s="1"/>
  <c r="E53" i="6"/>
  <c r="F53" i="6" s="1"/>
  <c r="I53" i="6" s="1"/>
  <c r="J53" i="6" s="1"/>
  <c r="E55" i="6"/>
  <c r="F55" i="6" s="1"/>
  <c r="I55" i="6" s="1"/>
  <c r="J55" i="6" s="1"/>
  <c r="E30" i="6"/>
  <c r="F30" i="6" s="1"/>
  <c r="I30" i="6" s="1"/>
  <c r="J30" i="6" s="1"/>
  <c r="E49" i="6"/>
  <c r="F49" i="6" s="1"/>
  <c r="I49" i="6"/>
  <c r="J49" i="6" s="1"/>
  <c r="E58" i="6"/>
  <c r="F58" i="6"/>
  <c r="I58" i="6" s="1"/>
  <c r="J58" i="6" s="1"/>
  <c r="E59" i="6"/>
  <c r="F59" i="6" s="1"/>
  <c r="I59" i="6" s="1"/>
  <c r="J59" i="6" s="1"/>
  <c r="E60" i="6"/>
  <c r="F60" i="6" s="1"/>
  <c r="I60" i="6" s="1"/>
  <c r="J60" i="6" s="1"/>
  <c r="E52" i="6"/>
  <c r="F52" i="6" s="1"/>
  <c r="I52" i="6" s="1"/>
  <c r="J52" i="6" s="1"/>
  <c r="E61" i="6"/>
  <c r="F61" i="6" s="1"/>
  <c r="I61" i="6"/>
  <c r="J61" i="6" s="1"/>
  <c r="E32" i="6"/>
  <c r="F32" i="6" s="1"/>
  <c r="I32" i="6" s="1"/>
  <c r="J32" i="6" s="1"/>
  <c r="E134" i="6"/>
  <c r="F134" i="6" s="1"/>
  <c r="I134" i="6" s="1"/>
  <c r="J134" i="6" s="1"/>
  <c r="E9" i="6"/>
  <c r="F9" i="6"/>
  <c r="I9" i="6" s="1"/>
  <c r="E10" i="6"/>
  <c r="F10" i="6" s="1"/>
  <c r="I10" i="6" s="1"/>
  <c r="J10" i="6" s="1"/>
  <c r="E115" i="6"/>
  <c r="F115" i="6" s="1"/>
  <c r="I115" i="6" s="1"/>
  <c r="J115" i="6" s="1"/>
  <c r="E12" i="6"/>
  <c r="F12" i="6" s="1"/>
  <c r="I12" i="6" s="1"/>
  <c r="J12" i="6" s="1"/>
  <c r="E21" i="6"/>
  <c r="F21" i="6" s="1"/>
  <c r="I21" i="6" s="1"/>
  <c r="J21" i="6" s="1"/>
  <c r="E22" i="6"/>
  <c r="F22" i="6" s="1"/>
  <c r="I22" i="6" s="1"/>
  <c r="J22" i="6" s="1"/>
  <c r="E14" i="6"/>
  <c r="F14" i="6"/>
  <c r="I14" i="6" s="1"/>
  <c r="J14" i="6" s="1"/>
  <c r="E25" i="6"/>
  <c r="F25" i="6" s="1"/>
  <c r="I25" i="6" s="1"/>
  <c r="J25" i="6" s="1"/>
  <c r="E143" i="6"/>
  <c r="F143" i="6"/>
  <c r="I143" i="6" s="1"/>
  <c r="J143" i="6" s="1"/>
  <c r="E125" i="6"/>
  <c r="F125" i="6" s="1"/>
  <c r="I125" i="6" s="1"/>
  <c r="J125" i="6" s="1"/>
  <c r="E123" i="6"/>
  <c r="F123" i="6" s="1"/>
  <c r="I123" i="6" s="1"/>
  <c r="J123" i="6" s="1"/>
  <c r="E128" i="6"/>
  <c r="F128" i="6" s="1"/>
  <c r="I128" i="6" s="1"/>
  <c r="J128" i="6" s="1"/>
  <c r="E110" i="6"/>
  <c r="F110" i="6" s="1"/>
  <c r="I110" i="6" s="1"/>
  <c r="J110" i="6" s="1"/>
  <c r="E140" i="6"/>
  <c r="F140" i="6" s="1"/>
  <c r="I140" i="6" s="1"/>
  <c r="J140" i="6" s="1"/>
  <c r="E150" i="6"/>
  <c r="F150" i="6"/>
  <c r="I150" i="6" s="1"/>
  <c r="J150" i="6" s="1"/>
  <c r="E37" i="5"/>
  <c r="F37" i="5" s="1"/>
  <c r="I37" i="5" s="1"/>
  <c r="J37" i="5" s="1"/>
  <c r="E114" i="6"/>
  <c r="F114" i="6" s="1"/>
  <c r="I114" i="6" s="1"/>
  <c r="J114" i="6" s="1"/>
  <c r="E99" i="6"/>
  <c r="F99" i="6" s="1"/>
  <c r="I99" i="6" s="1"/>
  <c r="J99" i="6" s="1"/>
  <c r="E137" i="6"/>
  <c r="F137" i="6"/>
  <c r="I137" i="6" s="1"/>
  <c r="J137" i="6" s="1"/>
  <c r="E101" i="6"/>
  <c r="F101" i="6" s="1"/>
  <c r="I101" i="6" s="1"/>
  <c r="J101" i="6" s="1"/>
  <c r="E105" i="6"/>
  <c r="F105" i="6" s="1"/>
  <c r="I105" i="6" s="1"/>
  <c r="J105" i="6" s="1"/>
  <c r="E122" i="6"/>
  <c r="F122" i="6" s="1"/>
  <c r="I122" i="6" s="1"/>
  <c r="J122" i="6" s="1"/>
  <c r="E81" i="6"/>
  <c r="F81" i="6" s="1"/>
  <c r="I81" i="6" s="1"/>
  <c r="J81" i="6" s="1"/>
  <c r="E138" i="6"/>
  <c r="F138" i="6" s="1"/>
  <c r="I138" i="6" s="1"/>
  <c r="J138" i="6" s="1"/>
  <c r="E97" i="6"/>
  <c r="F97" i="6" s="1"/>
  <c r="I97" i="6" s="1"/>
  <c r="J97" i="6" s="1"/>
  <c r="E84" i="6"/>
  <c r="F84" i="6" s="1"/>
  <c r="I84" i="6" s="1"/>
  <c r="J84" i="6" s="1"/>
  <c r="E93" i="6"/>
  <c r="F93" i="6" s="1"/>
  <c r="I93" i="6" s="1"/>
  <c r="J93" i="6" s="1"/>
  <c r="E136" i="6"/>
  <c r="F136" i="6" s="1"/>
  <c r="I136" i="6" s="1"/>
  <c r="J136" i="6" s="1"/>
  <c r="E141" i="6"/>
  <c r="F141" i="6" s="1"/>
  <c r="I141" i="6" s="1"/>
  <c r="J141" i="6" s="1"/>
  <c r="E82" i="6"/>
  <c r="F82" i="6" s="1"/>
  <c r="I82" i="6" s="1"/>
  <c r="J82" i="6" s="1"/>
  <c r="E94" i="6"/>
  <c r="F94" i="6"/>
  <c r="I94" i="6" s="1"/>
  <c r="J94" i="6" s="1"/>
  <c r="E103" i="6"/>
  <c r="F103" i="6" s="1"/>
  <c r="I103" i="6" s="1"/>
  <c r="J103" i="6" s="1"/>
  <c r="E85" i="6"/>
  <c r="F85" i="6" s="1"/>
  <c r="I85" i="6" s="1"/>
  <c r="J85" i="6" s="1"/>
  <c r="E119" i="6"/>
  <c r="F119" i="6" s="1"/>
  <c r="I119" i="6" s="1"/>
  <c r="J119" i="6" s="1"/>
  <c r="E9" i="7"/>
  <c r="F9" i="7" s="1"/>
  <c r="I9" i="7" s="1"/>
  <c r="J9" i="7" s="1"/>
  <c r="E31" i="7"/>
  <c r="F31" i="7" s="1"/>
  <c r="I31" i="7" s="1"/>
  <c r="J31" i="7" s="1"/>
  <c r="E40" i="7"/>
  <c r="F40" i="7" s="1"/>
  <c r="I40" i="7" s="1"/>
  <c r="J40" i="7" s="1"/>
  <c r="E8" i="7"/>
  <c r="F8" i="7"/>
  <c r="I8" i="7" s="1"/>
  <c r="E91" i="5"/>
  <c r="F91" i="5"/>
  <c r="I91" i="5" s="1"/>
  <c r="J91" i="5" s="1"/>
  <c r="E77" i="5"/>
  <c r="F77" i="5" s="1"/>
  <c r="I77" i="5" s="1"/>
  <c r="J77" i="5" s="1"/>
  <c r="E9" i="5"/>
  <c r="F9" i="5" s="1"/>
  <c r="I9" i="5" s="1"/>
  <c r="J9" i="5" s="1"/>
  <c r="E42" i="5"/>
  <c r="F42" i="5"/>
  <c r="I42" i="5" s="1"/>
  <c r="J42" i="5" s="1"/>
  <c r="E26" i="5"/>
  <c r="F26" i="5" s="1"/>
  <c r="I26" i="5" s="1"/>
  <c r="J26" i="5" s="1"/>
  <c r="E21" i="5"/>
  <c r="F21" i="5" s="1"/>
  <c r="I21" i="5" s="1"/>
  <c r="J21" i="5" s="1"/>
  <c r="E168" i="5"/>
  <c r="F168" i="5" s="1"/>
  <c r="I168" i="5" s="1"/>
  <c r="J168" i="5" s="1"/>
  <c r="E22" i="5"/>
  <c r="F22" i="5" s="1"/>
  <c r="I22" i="5" s="1"/>
  <c r="J22" i="5" s="1"/>
  <c r="E68" i="5"/>
  <c r="F68" i="5" s="1"/>
  <c r="I68" i="5" s="1"/>
  <c r="J68" i="5" s="1"/>
  <c r="E109" i="5"/>
  <c r="F109" i="5"/>
  <c r="I109" i="5" s="1"/>
  <c r="J109" i="5" s="1"/>
  <c r="E67" i="5"/>
  <c r="F67" i="5" s="1"/>
  <c r="I67" i="5" s="1"/>
  <c r="J67" i="5" s="1"/>
  <c r="E158" i="5"/>
  <c r="F158" i="5" s="1"/>
  <c r="I158" i="5" s="1"/>
  <c r="J158" i="5" s="1"/>
  <c r="E171" i="5"/>
  <c r="F171" i="5"/>
  <c r="I171" i="5"/>
  <c r="J171" i="5"/>
  <c r="E25" i="5"/>
  <c r="F25" i="5"/>
  <c r="I25" i="5" s="1"/>
  <c r="J25" i="5" s="1"/>
  <c r="E32" i="7"/>
  <c r="F32" i="7" s="1"/>
  <c r="I32" i="7" s="1"/>
  <c r="J32" i="7" s="1"/>
  <c r="E12" i="7"/>
  <c r="F12" i="7" s="1"/>
  <c r="I12" i="7" s="1"/>
  <c r="J12" i="7" s="1"/>
  <c r="E36" i="7"/>
  <c r="F36" i="7"/>
  <c r="I36" i="7" s="1"/>
  <c r="J36" i="7" s="1"/>
  <c r="E43" i="7"/>
  <c r="F43" i="7" s="1"/>
  <c r="I43" i="7" s="1"/>
  <c r="J43" i="7" s="1"/>
  <c r="E74" i="5"/>
  <c r="F74" i="5" s="1"/>
  <c r="I74" i="5" s="1"/>
  <c r="J74" i="5" s="1"/>
  <c r="E106" i="5"/>
  <c r="F106" i="5" s="1"/>
  <c r="I106" i="5" s="1"/>
  <c r="J106" i="5" s="1"/>
  <c r="E137" i="5"/>
  <c r="F137" i="5"/>
  <c r="I137" i="5" s="1"/>
  <c r="J137" i="5" s="1"/>
  <c r="E133" i="5"/>
  <c r="F133" i="5" s="1"/>
  <c r="I133" i="5" s="1"/>
  <c r="J133" i="5" s="1"/>
  <c r="E123" i="5"/>
  <c r="F123" i="5" s="1"/>
  <c r="I123" i="5" s="1"/>
  <c r="J123" i="5" s="1"/>
  <c r="E114" i="5"/>
  <c r="F114" i="5"/>
  <c r="I114" i="5" s="1"/>
  <c r="J114" i="5" s="1"/>
  <c r="E11" i="5"/>
  <c r="F11" i="5" s="1"/>
  <c r="I11" i="5"/>
  <c r="J11" i="5" s="1"/>
  <c r="E24" i="5"/>
  <c r="F24" i="5" s="1"/>
  <c r="I24" i="5" s="1"/>
  <c r="J24" i="5" s="1"/>
  <c r="E52" i="5"/>
  <c r="F52" i="5" s="1"/>
  <c r="I52" i="5" s="1"/>
  <c r="J52" i="5" s="1"/>
  <c r="E73" i="5"/>
  <c r="F73" i="5" s="1"/>
  <c r="I73" i="5" s="1"/>
  <c r="J73" i="5" s="1"/>
  <c r="E45" i="5"/>
  <c r="F45" i="5" s="1"/>
  <c r="I45" i="5" s="1"/>
  <c r="J45" i="5" s="1"/>
  <c r="E149" i="5"/>
  <c r="F149" i="5"/>
  <c r="I149" i="5" s="1"/>
  <c r="J149" i="5" s="1"/>
  <c r="E22" i="7"/>
  <c r="F22" i="7" s="1"/>
  <c r="I22" i="7" s="1"/>
  <c r="J22" i="7" s="1"/>
  <c r="E13" i="7"/>
  <c r="F13" i="7" s="1"/>
  <c r="I13" i="7" s="1"/>
  <c r="J13" i="7" s="1"/>
  <c r="E18" i="7"/>
  <c r="F18" i="7"/>
  <c r="I18" i="7" s="1"/>
  <c r="J18" i="7" s="1"/>
  <c r="E41" i="7"/>
  <c r="F41" i="7"/>
  <c r="I41" i="7" s="1"/>
  <c r="J41" i="7" s="1"/>
  <c r="E180" i="5"/>
  <c r="F180" i="5" s="1"/>
  <c r="I180" i="5" s="1"/>
  <c r="J180" i="5" s="1"/>
  <c r="E160" i="5"/>
  <c r="F160" i="5" s="1"/>
  <c r="I160" i="5" s="1"/>
  <c r="J160" i="5" s="1"/>
  <c r="E117" i="5"/>
  <c r="F117" i="5" s="1"/>
  <c r="I117" i="5" s="1"/>
  <c r="J117" i="5" s="1"/>
  <c r="E35" i="5"/>
  <c r="F35" i="5" s="1"/>
  <c r="I35" i="5" s="1"/>
  <c r="J35" i="5" s="1"/>
  <c r="E54" i="5"/>
  <c r="F54" i="5" s="1"/>
  <c r="I54" i="5" s="1"/>
  <c r="J54" i="5" s="1"/>
  <c r="E193" i="5"/>
  <c r="F193" i="5" s="1"/>
  <c r="I193" i="5" s="1"/>
  <c r="J193" i="5" s="1"/>
  <c r="E120" i="5"/>
  <c r="F120" i="5" s="1"/>
  <c r="I120" i="5" s="1"/>
  <c r="J120" i="5" s="1"/>
  <c r="E131" i="5"/>
  <c r="F131" i="5" s="1"/>
  <c r="I131" i="5" s="1"/>
  <c r="J131" i="5" s="1"/>
  <c r="E18" i="5"/>
  <c r="F18" i="5" s="1"/>
  <c r="I18" i="5" s="1"/>
  <c r="J18" i="5" s="1"/>
  <c r="E81" i="5"/>
  <c r="F81" i="5" s="1"/>
  <c r="I81" i="5" s="1"/>
  <c r="J81" i="5" s="1"/>
  <c r="E185" i="5"/>
  <c r="F185" i="5" s="1"/>
  <c r="I185" i="5" s="1"/>
  <c r="J185" i="5" s="1"/>
  <c r="E155" i="5"/>
  <c r="F155" i="5" s="1"/>
  <c r="I155" i="5" s="1"/>
  <c r="J155" i="5" s="1"/>
  <c r="E45" i="7"/>
  <c r="F45" i="7" s="1"/>
  <c r="I45" i="7" s="1"/>
  <c r="J45" i="7" s="1"/>
  <c r="E14" i="7"/>
  <c r="F14" i="7" s="1"/>
  <c r="I14" i="7" s="1"/>
  <c r="J14" i="7" s="1"/>
  <c r="E24" i="7"/>
  <c r="F24" i="7" s="1"/>
  <c r="I24" i="7" s="1"/>
  <c r="J24" i="7" s="1"/>
  <c r="E20" i="7"/>
  <c r="F20" i="7" s="1"/>
  <c r="I20" i="7" s="1"/>
  <c r="J20" i="7" s="1"/>
  <c r="E26" i="7"/>
  <c r="F26" i="7" s="1"/>
  <c r="I26" i="7" s="1"/>
  <c r="J26" i="7" s="1"/>
  <c r="E47" i="7"/>
  <c r="F47" i="7" s="1"/>
  <c r="I47" i="7" s="1"/>
  <c r="J47" i="7" s="1"/>
  <c r="E113" i="6"/>
  <c r="F113" i="6" s="1"/>
  <c r="I113" i="6" s="1"/>
  <c r="J113" i="6" s="1"/>
  <c r="J59" i="4"/>
  <c r="E129" i="5"/>
  <c r="F129" i="5" s="1"/>
  <c r="I129" i="5" s="1"/>
  <c r="J129" i="5" s="1"/>
  <c r="E145" i="5"/>
  <c r="F145" i="5" s="1"/>
  <c r="I145" i="5" s="1"/>
  <c r="J145" i="5" s="1"/>
  <c r="E48" i="5"/>
  <c r="F48" i="5"/>
  <c r="I48" i="5" s="1"/>
  <c r="J48" i="5" s="1"/>
  <c r="E44" i="5"/>
  <c r="F44" i="5"/>
  <c r="I44" i="5" s="1"/>
  <c r="J44" i="5" s="1"/>
  <c r="E69" i="5"/>
  <c r="F69" i="5" s="1"/>
  <c r="I69" i="5" s="1"/>
  <c r="J69" i="5" s="1"/>
  <c r="E14" i="5"/>
  <c r="F14" i="5" s="1"/>
  <c r="I14" i="5" s="1"/>
  <c r="J14" i="5" s="1"/>
  <c r="E23" i="5"/>
  <c r="F23" i="5"/>
  <c r="I23" i="5" s="1"/>
  <c r="J23" i="5" s="1"/>
  <c r="E84" i="5"/>
  <c r="F84" i="5" s="1"/>
  <c r="I84" i="5" s="1"/>
  <c r="J84" i="5" s="1"/>
  <c r="E103" i="5"/>
  <c r="F103" i="5" s="1"/>
  <c r="I103" i="5" s="1"/>
  <c r="J103" i="5" s="1"/>
  <c r="E154" i="5"/>
  <c r="F154" i="5" s="1"/>
  <c r="I154" i="5" s="1"/>
  <c r="J154" i="5" s="1"/>
  <c r="E181" i="5"/>
  <c r="F181" i="5"/>
  <c r="I181" i="5"/>
  <c r="J181" i="5" s="1"/>
  <c r="E127" i="5"/>
  <c r="F127" i="5"/>
  <c r="I127" i="5" s="1"/>
  <c r="J127" i="5" s="1"/>
  <c r="E174" i="5"/>
  <c r="F174" i="5" s="1"/>
  <c r="I174" i="5" s="1"/>
  <c r="J174" i="5" s="1"/>
  <c r="E144" i="5"/>
  <c r="F144" i="5" s="1"/>
  <c r="I144" i="5" s="1"/>
  <c r="J144" i="5" s="1"/>
  <c r="E98" i="5"/>
  <c r="F98" i="5"/>
  <c r="I98" i="5" s="1"/>
  <c r="J98" i="5" s="1"/>
  <c r="E40" i="5"/>
  <c r="F40" i="5"/>
  <c r="I40" i="5" s="1"/>
  <c r="J40" i="5" s="1"/>
  <c r="E78" i="5"/>
  <c r="F78" i="5"/>
  <c r="I78" i="5" s="1"/>
  <c r="J78" i="5" s="1"/>
  <c r="E36" i="5"/>
  <c r="F36" i="5" s="1"/>
  <c r="I36" i="5" s="1"/>
  <c r="J36" i="5" s="1"/>
  <c r="E86" i="5"/>
  <c r="F86" i="5" s="1"/>
  <c r="I86" i="5" s="1"/>
  <c r="J86" i="5" s="1"/>
  <c r="E146" i="5"/>
  <c r="F146" i="5" s="1"/>
  <c r="I146" i="5" s="1"/>
  <c r="J146" i="5" s="1"/>
  <c r="E178" i="5"/>
  <c r="F178" i="5"/>
  <c r="I178" i="5" s="1"/>
  <c r="J178" i="5" s="1"/>
  <c r="E107" i="5"/>
  <c r="F107" i="5" s="1"/>
  <c r="I107" i="5" s="1"/>
  <c r="J107" i="5" s="1"/>
  <c r="E56" i="5"/>
  <c r="F56" i="5" s="1"/>
  <c r="I56" i="5" s="1"/>
  <c r="J56" i="5" s="1"/>
  <c r="E80" i="5"/>
  <c r="F80" i="5" s="1"/>
  <c r="I80" i="5" s="1"/>
  <c r="J80" i="5" s="1"/>
  <c r="E100" i="5"/>
  <c r="F100" i="5" s="1"/>
  <c r="I100" i="5" s="1"/>
  <c r="J100" i="5" s="1"/>
  <c r="E136" i="5"/>
  <c r="F136" i="5" s="1"/>
  <c r="I136" i="5" s="1"/>
  <c r="J136" i="5" s="1"/>
  <c r="E152" i="5"/>
  <c r="F152" i="5"/>
  <c r="I152" i="5" s="1"/>
  <c r="J152" i="5" s="1"/>
  <c r="E55" i="5"/>
  <c r="F55" i="5" s="1"/>
  <c r="I55" i="5" s="1"/>
  <c r="J55" i="5" s="1"/>
  <c r="E64" i="5"/>
  <c r="F64" i="5"/>
  <c r="I64" i="5" s="1"/>
  <c r="J64" i="5" s="1"/>
  <c r="E85" i="5"/>
  <c r="F85" i="5" s="1"/>
  <c r="I85" i="5" s="1"/>
  <c r="J85" i="5" s="1"/>
  <c r="E183" i="5"/>
  <c r="F183" i="5" s="1"/>
  <c r="I183" i="5" s="1"/>
  <c r="J183" i="5" s="1"/>
  <c r="E150" i="5"/>
  <c r="F150" i="5" s="1"/>
  <c r="I150" i="5" s="1"/>
  <c r="J150" i="5" s="1"/>
  <c r="E110" i="5"/>
  <c r="F110" i="5" s="1"/>
  <c r="I110" i="5" s="1"/>
  <c r="J110" i="5" s="1"/>
  <c r="E82" i="5"/>
  <c r="F82" i="5" s="1"/>
  <c r="I82" i="5" s="1"/>
  <c r="J82" i="5" s="1"/>
  <c r="E92" i="5"/>
  <c r="F92" i="5" s="1"/>
  <c r="I92" i="5" s="1"/>
  <c r="J92" i="5" s="1"/>
  <c r="E53" i="5"/>
  <c r="F53" i="5" s="1"/>
  <c r="I53" i="5" s="1"/>
  <c r="J53" i="5" s="1"/>
  <c r="E101" i="5"/>
  <c r="F101" i="5" s="1"/>
  <c r="I101" i="5" s="1"/>
  <c r="J101" i="5" s="1"/>
  <c r="E147" i="5"/>
  <c r="F147" i="5" s="1"/>
  <c r="I147" i="5" s="1"/>
  <c r="J147" i="5" s="1"/>
  <c r="E134" i="5"/>
  <c r="F134" i="5" s="1"/>
  <c r="I134" i="5" s="1"/>
  <c r="J134" i="5" s="1"/>
  <c r="E113" i="5"/>
  <c r="F113" i="5" s="1"/>
  <c r="I113" i="5" s="1"/>
  <c r="J113" i="5" s="1"/>
  <c r="E63" i="5"/>
  <c r="F63" i="5" s="1"/>
  <c r="I63" i="5" s="1"/>
  <c r="J63" i="5" s="1"/>
  <c r="E162" i="5"/>
  <c r="F162" i="5" s="1"/>
  <c r="I162" i="5" s="1"/>
  <c r="J162" i="5" s="1"/>
  <c r="E90" i="5"/>
  <c r="F90" i="5"/>
  <c r="I90" i="5" s="1"/>
  <c r="J90" i="5" s="1"/>
  <c r="E58" i="5"/>
  <c r="F58" i="5" s="1"/>
  <c r="I58" i="5" s="1"/>
  <c r="J58" i="5" s="1"/>
  <c r="E175" i="5"/>
  <c r="F175" i="5"/>
  <c r="I175" i="5" s="1"/>
  <c r="J175" i="5" s="1"/>
  <c r="E93" i="5"/>
  <c r="F93" i="5" s="1"/>
  <c r="I93" i="5" s="1"/>
  <c r="J93" i="5" s="1"/>
  <c r="E195" i="5"/>
  <c r="F195" i="5" s="1"/>
  <c r="I195" i="5" s="1"/>
  <c r="J195" i="5" s="1"/>
  <c r="E126" i="5"/>
  <c r="F126" i="5" s="1"/>
  <c r="I126" i="5" s="1"/>
  <c r="J126" i="5" s="1"/>
  <c r="E57" i="5"/>
  <c r="F57" i="5" s="1"/>
  <c r="I57" i="5" s="1"/>
  <c r="J57" i="5" s="1"/>
  <c r="E12" i="5"/>
  <c r="F12" i="5" s="1"/>
  <c r="I12" i="5" s="1"/>
  <c r="J12" i="5" s="1"/>
  <c r="E169" i="5"/>
  <c r="F169" i="5"/>
  <c r="I169" i="5" s="1"/>
  <c r="J169" i="5" s="1"/>
  <c r="E124" i="5"/>
  <c r="F124" i="5" s="1"/>
  <c r="I124" i="5" s="1"/>
  <c r="J124" i="5" s="1"/>
  <c r="E167" i="5"/>
  <c r="F167" i="5"/>
  <c r="I167" i="5" s="1"/>
  <c r="J167" i="5" s="1"/>
  <c r="E79" i="5"/>
  <c r="F79" i="5" s="1"/>
  <c r="I79" i="5" s="1"/>
  <c r="J79" i="5" s="1"/>
  <c r="E102" i="5"/>
  <c r="F102" i="5" s="1"/>
  <c r="I102" i="5" s="1"/>
  <c r="J102" i="5" s="1"/>
  <c r="E71" i="5"/>
  <c r="F71" i="5" s="1"/>
  <c r="I71" i="5" s="1"/>
  <c r="J71" i="5" s="1"/>
  <c r="E99" i="5"/>
  <c r="F99" i="5" s="1"/>
  <c r="I99" i="5" s="1"/>
  <c r="J99" i="5" s="1"/>
  <c r="E115" i="5"/>
  <c r="F115" i="5" s="1"/>
  <c r="I115" i="5" s="1"/>
  <c r="J115" i="5" s="1"/>
  <c r="E75" i="5"/>
  <c r="F75" i="5"/>
  <c r="I75" i="5" s="1"/>
  <c r="J75" i="5" s="1"/>
  <c r="E29" i="5"/>
  <c r="F29" i="5" s="1"/>
  <c r="I29" i="5" s="1"/>
  <c r="J29" i="5" s="1"/>
  <c r="E112" i="5"/>
  <c r="F112" i="5" s="1"/>
  <c r="I112" i="5" s="1"/>
  <c r="J112" i="5" s="1"/>
  <c r="E66" i="5"/>
  <c r="F66" i="5"/>
  <c r="I66" i="5" s="1"/>
  <c r="J66" i="5" s="1"/>
  <c r="E70" i="5"/>
  <c r="F70" i="5" s="1"/>
  <c r="I70" i="5" s="1"/>
  <c r="J70" i="5" s="1"/>
  <c r="E192" i="5"/>
  <c r="F192" i="5" s="1"/>
  <c r="I192" i="5" s="1"/>
  <c r="J192" i="5" s="1"/>
  <c r="E143" i="5"/>
  <c r="F143" i="5" s="1"/>
  <c r="I143" i="5" s="1"/>
  <c r="J143" i="5" s="1"/>
  <c r="E16" i="5"/>
  <c r="F16" i="5" s="1"/>
  <c r="I16" i="5" s="1"/>
  <c r="J16" i="5" s="1"/>
  <c r="E153" i="5"/>
  <c r="F153" i="5" s="1"/>
  <c r="I153" i="5" s="1"/>
  <c r="J153" i="5" s="1"/>
  <c r="E43" i="5"/>
  <c r="F43" i="5"/>
  <c r="I43" i="5" s="1"/>
  <c r="J43" i="5" s="1"/>
  <c r="E87" i="5"/>
  <c r="F87" i="5"/>
  <c r="I87" i="5" s="1"/>
  <c r="J87" i="5" s="1"/>
  <c r="E10" i="5"/>
  <c r="F10" i="5" s="1"/>
  <c r="I10" i="5" s="1"/>
  <c r="J10" i="5" s="1"/>
  <c r="E157" i="5"/>
  <c r="F157" i="5" s="1"/>
  <c r="I157" i="5" s="1"/>
  <c r="J157" i="5" s="1"/>
  <c r="E151" i="5"/>
  <c r="F151" i="5" s="1"/>
  <c r="I151" i="5" s="1"/>
  <c r="J151" i="5" s="1"/>
  <c r="E194" i="5"/>
  <c r="F194" i="5" s="1"/>
  <c r="I194" i="5" s="1"/>
  <c r="J194" i="5" s="1"/>
  <c r="E69" i="6"/>
  <c r="F69" i="6" s="1"/>
  <c r="I69" i="6" s="1"/>
  <c r="J69" i="6" s="1"/>
  <c r="E71" i="6"/>
  <c r="F71" i="6" s="1"/>
  <c r="I71" i="6" s="1"/>
  <c r="J71" i="6" s="1"/>
  <c r="E74" i="6"/>
  <c r="F74" i="6" s="1"/>
  <c r="I74" i="6" s="1"/>
  <c r="J74" i="6" s="1"/>
  <c r="E76" i="6"/>
  <c r="F76" i="6" s="1"/>
  <c r="I76" i="6" s="1"/>
  <c r="J76" i="6" s="1"/>
  <c r="E68" i="6" l="1"/>
  <c r="F68" i="6" s="1"/>
  <c r="I68" i="6" s="1"/>
  <c r="J68" i="6" s="1"/>
  <c r="E109" i="6"/>
  <c r="F109" i="6" s="1"/>
  <c r="I109" i="6" s="1"/>
  <c r="J109" i="6" s="1"/>
  <c r="E92" i="6"/>
  <c r="F92" i="6" s="1"/>
  <c r="I92" i="6" s="1"/>
  <c r="J92" i="6" s="1"/>
  <c r="E100" i="6"/>
  <c r="F100" i="6" s="1"/>
  <c r="I100" i="6" s="1"/>
  <c r="J100" i="6" s="1"/>
  <c r="E98" i="6"/>
  <c r="F98" i="6" s="1"/>
  <c r="I98" i="6" s="1"/>
  <c r="J98" i="6" s="1"/>
  <c r="E15" i="6"/>
  <c r="F15" i="6" s="1"/>
  <c r="I15" i="6" s="1"/>
  <c r="J15" i="6" s="1"/>
  <c r="E34" i="6"/>
  <c r="F34" i="6" s="1"/>
  <c r="I34" i="6" s="1"/>
  <c r="J34" i="6" s="1"/>
  <c r="E36" i="6"/>
  <c r="F36" i="6" s="1"/>
  <c r="I36" i="6" s="1"/>
  <c r="J36" i="6" s="1"/>
  <c r="E126" i="6"/>
  <c r="F126" i="6" s="1"/>
  <c r="I126" i="6" s="1"/>
  <c r="J126" i="6" s="1"/>
  <c r="E129" i="6"/>
  <c r="F129" i="6" s="1"/>
  <c r="I129" i="6" s="1"/>
  <c r="J129" i="6" s="1"/>
  <c r="E108" i="6"/>
  <c r="F108" i="6" s="1"/>
  <c r="I108" i="6" s="1"/>
  <c r="J108" i="6" s="1"/>
  <c r="E23" i="6"/>
  <c r="F23" i="6" s="1"/>
  <c r="I23" i="6" s="1"/>
  <c r="J23" i="6" s="1"/>
  <c r="E18" i="6"/>
  <c r="F18" i="6" s="1"/>
  <c r="I18" i="6" s="1"/>
  <c r="J18" i="6" s="1"/>
  <c r="E41" i="6"/>
  <c r="F41" i="6" s="1"/>
  <c r="I41" i="6" s="1"/>
  <c r="J41" i="6" s="1"/>
  <c r="E29" i="6"/>
  <c r="F29" i="6" s="1"/>
  <c r="I29" i="6" s="1"/>
  <c r="J29" i="6" s="1"/>
  <c r="E147" i="6"/>
  <c r="F147" i="6" s="1"/>
  <c r="I147" i="6" s="1"/>
  <c r="J147" i="6" s="1"/>
  <c r="E64" i="6"/>
  <c r="F64" i="6" s="1"/>
  <c r="I64" i="6" s="1"/>
  <c r="J64" i="6" s="1"/>
  <c r="E67" i="6"/>
  <c r="F67" i="6" s="1"/>
  <c r="I67" i="6" s="1"/>
  <c r="J67" i="6" s="1"/>
  <c r="E91" i="6"/>
  <c r="F91" i="6" s="1"/>
  <c r="I91" i="6" s="1"/>
  <c r="J91" i="6" s="1"/>
  <c r="E144" i="6"/>
  <c r="F144" i="6" s="1"/>
  <c r="I144" i="6" s="1"/>
  <c r="J144" i="6" s="1"/>
  <c r="E102" i="6"/>
  <c r="F102" i="6" s="1"/>
  <c r="I102" i="6" s="1"/>
  <c r="J102" i="6" s="1"/>
  <c r="E121" i="6"/>
  <c r="F121" i="6" s="1"/>
  <c r="I121" i="6" s="1"/>
  <c r="J121" i="6" s="1"/>
  <c r="E51" i="6"/>
  <c r="F51" i="6" s="1"/>
  <c r="I51" i="6" s="1"/>
  <c r="J51" i="6" s="1"/>
  <c r="E57" i="6"/>
  <c r="F57" i="6" s="1"/>
  <c r="I57" i="6" s="1"/>
  <c r="J57" i="6" s="1"/>
  <c r="E120" i="6"/>
  <c r="F120" i="6" s="1"/>
  <c r="I120" i="6" s="1"/>
  <c r="J120" i="6" s="1"/>
  <c r="E8" i="6"/>
  <c r="F8" i="6" s="1"/>
  <c r="I8" i="6" s="1"/>
  <c r="J8" i="6" s="1"/>
  <c r="E95" i="6"/>
  <c r="F95" i="6" s="1"/>
  <c r="I95" i="6" s="1"/>
  <c r="J95" i="6" s="1"/>
  <c r="E148" i="6"/>
  <c r="F148" i="6" s="1"/>
  <c r="I148" i="6" s="1"/>
  <c r="J148" i="6" s="1"/>
  <c r="E104" i="6"/>
  <c r="F104" i="6" s="1"/>
  <c r="I104" i="6" s="1"/>
  <c r="J104" i="6" s="1"/>
  <c r="E87" i="6"/>
  <c r="F87" i="6" s="1"/>
  <c r="I87" i="6" s="1"/>
  <c r="J87" i="6" s="1"/>
  <c r="E83" i="6"/>
  <c r="F83" i="6" s="1"/>
  <c r="I83" i="6" s="1"/>
  <c r="J83" i="6" s="1"/>
  <c r="E28" i="6"/>
  <c r="F28" i="6" s="1"/>
  <c r="I28" i="6" s="1"/>
  <c r="J28" i="6" s="1"/>
  <c r="E47" i="6"/>
  <c r="F47" i="6" s="1"/>
  <c r="I47" i="6" s="1"/>
  <c r="J47" i="6" s="1"/>
  <c r="E65" i="6"/>
  <c r="F65" i="6" s="1"/>
  <c r="I65" i="6" s="1"/>
  <c r="J65" i="6" s="1"/>
  <c r="E146" i="6"/>
  <c r="F146" i="6" s="1"/>
  <c r="I146" i="6" s="1"/>
  <c r="J146" i="6" s="1"/>
  <c r="E116" i="6"/>
  <c r="F116" i="6" s="1"/>
  <c r="I116" i="6" s="1"/>
  <c r="J116" i="6" s="1"/>
  <c r="E142" i="6"/>
  <c r="F142" i="6" s="1"/>
  <c r="I142" i="6" s="1"/>
  <c r="J142" i="6" s="1"/>
  <c r="E24" i="6"/>
  <c r="F24" i="6" s="1"/>
  <c r="I24" i="6" s="1"/>
  <c r="J24" i="6" s="1"/>
  <c r="E17" i="6"/>
  <c r="F17" i="6" s="1"/>
  <c r="I17" i="6" s="1"/>
  <c r="J17" i="6" s="1"/>
  <c r="E42" i="6"/>
  <c r="F42" i="6" s="1"/>
  <c r="I42" i="6" s="1"/>
  <c r="J42" i="6" s="1"/>
  <c r="E48" i="6"/>
  <c r="F48" i="6" s="1"/>
  <c r="I48" i="6" s="1"/>
  <c r="J48" i="6" s="1"/>
  <c r="E66" i="6"/>
  <c r="F66" i="6" s="1"/>
  <c r="I66" i="6" s="1"/>
  <c r="J66" i="6" s="1"/>
  <c r="E31" i="6"/>
  <c r="F31" i="6" s="1"/>
  <c r="I31" i="6" s="1"/>
  <c r="J31" i="6" s="1"/>
  <c r="E63" i="6"/>
  <c r="F63" i="6" s="1"/>
  <c r="I63" i="6" s="1"/>
  <c r="J63" i="6" s="1"/>
  <c r="E149" i="6"/>
  <c r="F149" i="6" s="1"/>
  <c r="I149" i="6" s="1"/>
  <c r="J149" i="6" s="1"/>
  <c r="E135" i="6"/>
  <c r="F135" i="6" s="1"/>
  <c r="I135" i="6" s="1"/>
  <c r="J135" i="6" s="1"/>
  <c r="E86" i="6"/>
  <c r="F86" i="6" s="1"/>
  <c r="I86" i="6" s="1"/>
  <c r="J86" i="6" s="1"/>
  <c r="E19" i="6"/>
  <c r="F19" i="6" s="1"/>
  <c r="I19" i="6" s="1"/>
  <c r="J19" i="6" s="1"/>
  <c r="E27" i="6"/>
  <c r="F27" i="6" s="1"/>
  <c r="I27" i="6" s="1"/>
  <c r="J27" i="6" s="1"/>
  <c r="E37" i="6"/>
  <c r="F37" i="6" s="1"/>
  <c r="I37" i="6" s="1"/>
  <c r="J37" i="6" s="1"/>
  <c r="E45" i="6"/>
  <c r="F45" i="6" s="1"/>
  <c r="I45" i="6" s="1"/>
  <c r="J45" i="6" s="1"/>
  <c r="E49" i="5"/>
  <c r="F49" i="5" s="1"/>
  <c r="I49" i="5" s="1"/>
  <c r="J49" i="5" s="1"/>
  <c r="E119" i="5"/>
  <c r="F119" i="5" s="1"/>
  <c r="I119" i="5" s="1"/>
  <c r="J119" i="5" s="1"/>
  <c r="E39" i="5"/>
  <c r="F39" i="5" s="1"/>
  <c r="I39" i="5" s="1"/>
  <c r="J39" i="5" s="1"/>
  <c r="E121" i="5"/>
  <c r="F121" i="5" s="1"/>
  <c r="I121" i="5" s="1"/>
  <c r="J121" i="5" s="1"/>
  <c r="E51" i="5"/>
  <c r="F51" i="5" s="1"/>
  <c r="I51" i="5" s="1"/>
  <c r="J51" i="5" s="1"/>
  <c r="E128" i="5"/>
  <c r="F128" i="5" s="1"/>
  <c r="I128" i="5" s="1"/>
  <c r="J128" i="5" s="1"/>
  <c r="E8" i="5"/>
  <c r="F8" i="5" s="1"/>
  <c r="I8" i="5" s="1"/>
  <c r="E135" i="5"/>
  <c r="F135" i="5" s="1"/>
  <c r="I135" i="5" s="1"/>
  <c r="J135" i="5" s="1"/>
  <c r="E47" i="5"/>
  <c r="F47" i="5" s="1"/>
  <c r="I47" i="5" s="1"/>
  <c r="J47" i="5" s="1"/>
  <c r="E177" i="5"/>
  <c r="F177" i="5" s="1"/>
  <c r="I177" i="5" s="1"/>
  <c r="J177" i="5" s="1"/>
  <c r="E27" i="5"/>
  <c r="F27" i="5" s="1"/>
  <c r="I27" i="5" s="1"/>
  <c r="J27" i="5" s="1"/>
  <c r="E17" i="5"/>
  <c r="F17" i="5" s="1"/>
  <c r="I17" i="5" s="1"/>
  <c r="J17" i="5" s="1"/>
  <c r="E179" i="5"/>
  <c r="F179" i="5" s="1"/>
  <c r="I179" i="5" s="1"/>
  <c r="J179" i="5" s="1"/>
  <c r="E94" i="5"/>
  <c r="F94" i="5" s="1"/>
  <c r="I94" i="5" s="1"/>
  <c r="J94" i="5" s="1"/>
  <c r="E76" i="5"/>
  <c r="F76" i="5" s="1"/>
  <c r="I76" i="5" s="1"/>
  <c r="J76" i="5" s="1"/>
  <c r="E65" i="5"/>
  <c r="F65" i="5" s="1"/>
  <c r="I65" i="5" s="1"/>
  <c r="J65" i="5" s="1"/>
  <c r="E38" i="5"/>
  <c r="F38" i="5" s="1"/>
  <c r="I38" i="5" s="1"/>
  <c r="J38" i="5" s="1"/>
  <c r="E61" i="5"/>
  <c r="F61" i="5" s="1"/>
  <c r="I61" i="5" s="1"/>
  <c r="J61" i="5" s="1"/>
  <c r="E60" i="5"/>
  <c r="F60" i="5" s="1"/>
  <c r="I60" i="5" s="1"/>
  <c r="J60" i="5" s="1"/>
  <c r="E130" i="5"/>
  <c r="F130" i="5" s="1"/>
  <c r="I130" i="5" s="1"/>
  <c r="J130" i="5" s="1"/>
  <c r="E188" i="5"/>
  <c r="F188" i="5" s="1"/>
  <c r="I188" i="5" s="1"/>
  <c r="J188" i="5" s="1"/>
  <c r="E28" i="5"/>
  <c r="F28" i="5" s="1"/>
  <c r="I28" i="5" s="1"/>
  <c r="J28" i="5" s="1"/>
  <c r="E32" i="5"/>
  <c r="F32" i="5" s="1"/>
  <c r="I32" i="5" s="1"/>
  <c r="J32" i="5" s="1"/>
  <c r="E159" i="5"/>
  <c r="F159" i="5" s="1"/>
  <c r="I159" i="5" s="1"/>
  <c r="J159" i="5" s="1"/>
  <c r="E108" i="5"/>
  <c r="F108" i="5" s="1"/>
  <c r="I108" i="5" s="1"/>
  <c r="J108" i="5" s="1"/>
  <c r="E41" i="5"/>
  <c r="F41" i="5" s="1"/>
  <c r="I41" i="5" s="1"/>
  <c r="J41" i="5" s="1"/>
  <c r="E30" i="5"/>
  <c r="F30" i="5" s="1"/>
  <c r="I30" i="5" s="1"/>
  <c r="J30" i="5" s="1"/>
  <c r="E187" i="5"/>
  <c r="F187" i="5" s="1"/>
  <c r="I187" i="5" s="1"/>
  <c r="J187" i="5" s="1"/>
  <c r="E182" i="5"/>
  <c r="F182" i="5" s="1"/>
  <c r="I182" i="5" s="1"/>
  <c r="J182" i="5" s="1"/>
  <c r="E141" i="5"/>
  <c r="F141" i="5" s="1"/>
  <c r="I141" i="5" s="1"/>
  <c r="J141" i="5" s="1"/>
  <c r="E50" i="5"/>
  <c r="F50" i="5" s="1"/>
  <c r="I50" i="5" s="1"/>
  <c r="J50" i="5" s="1"/>
  <c r="E13" i="5"/>
  <c r="F13" i="5" s="1"/>
  <c r="I13" i="5" s="1"/>
  <c r="J13" i="5" s="1"/>
  <c r="E88" i="5"/>
  <c r="F88" i="5" s="1"/>
  <c r="I88" i="5" s="1"/>
  <c r="J88" i="5" s="1"/>
  <c r="E62" i="5"/>
  <c r="F62" i="5" s="1"/>
  <c r="I62" i="5" s="1"/>
  <c r="J62" i="5" s="1"/>
  <c r="E173" i="5"/>
  <c r="F173" i="5" s="1"/>
  <c r="I173" i="5" s="1"/>
  <c r="J173" i="5" s="1"/>
  <c r="E142" i="5"/>
  <c r="F142" i="5" s="1"/>
  <c r="I142" i="5" s="1"/>
  <c r="J142" i="5" s="1"/>
  <c r="E122" i="5"/>
  <c r="F122" i="5" s="1"/>
  <c r="I122" i="5" s="1"/>
  <c r="J122" i="5" s="1"/>
  <c r="E189" i="5"/>
  <c r="F189" i="5" s="1"/>
  <c r="I189" i="5" s="1"/>
  <c r="J189" i="5" s="1"/>
  <c r="E191" i="5"/>
  <c r="F191" i="5" s="1"/>
  <c r="I191" i="5" s="1"/>
  <c r="J191" i="5" s="1"/>
  <c r="E163" i="5"/>
  <c r="F163" i="5" s="1"/>
  <c r="I163" i="5" s="1"/>
  <c r="J163" i="5" s="1"/>
  <c r="E165" i="5"/>
  <c r="F165" i="5" s="1"/>
  <c r="I165" i="5" s="1"/>
  <c r="J165" i="5" s="1"/>
  <c r="E34" i="5"/>
  <c r="F34" i="5" s="1"/>
  <c r="I34" i="5" s="1"/>
  <c r="J34" i="5" s="1"/>
  <c r="E166" i="5"/>
  <c r="F166" i="5" s="1"/>
  <c r="I166" i="5" s="1"/>
  <c r="J166" i="5" s="1"/>
  <c r="E161" i="5"/>
  <c r="F161" i="5" s="1"/>
  <c r="I161" i="5" s="1"/>
  <c r="J161" i="5" s="1"/>
  <c r="E186" i="5"/>
  <c r="F186" i="5" s="1"/>
  <c r="I186" i="5" s="1"/>
  <c r="J186" i="5" s="1"/>
  <c r="E19" i="5"/>
  <c r="F19" i="5" s="1"/>
  <c r="I19" i="5" s="1"/>
  <c r="J19" i="5" s="1"/>
  <c r="E31" i="5"/>
  <c r="F31" i="5" s="1"/>
  <c r="I31" i="5" s="1"/>
  <c r="J31" i="5" s="1"/>
  <c r="E15" i="5"/>
  <c r="F15" i="5" s="1"/>
  <c r="I15" i="5" s="1"/>
  <c r="J15" i="5" s="1"/>
  <c r="E105" i="5"/>
  <c r="F105" i="5" s="1"/>
  <c r="I105" i="5" s="1"/>
  <c r="J105" i="5" s="1"/>
  <c r="E172" i="5"/>
  <c r="F172" i="5" s="1"/>
  <c r="I172" i="5" s="1"/>
  <c r="J172" i="5" s="1"/>
  <c r="E116" i="5"/>
  <c r="F116" i="5" s="1"/>
  <c r="I116" i="5" s="1"/>
  <c r="J116" i="5" s="1"/>
  <c r="E48" i="7"/>
  <c r="F48" i="7" s="1"/>
  <c r="I48" i="7" s="1"/>
  <c r="J48" i="7" s="1"/>
  <c r="E21" i="7"/>
  <c r="F21" i="7" s="1"/>
  <c r="I21" i="7" s="1"/>
  <c r="J21" i="7" s="1"/>
  <c r="E17" i="7"/>
  <c r="F17" i="7" s="1"/>
  <c r="I17" i="7" s="1"/>
  <c r="J17" i="7" s="1"/>
  <c r="E10" i="7"/>
  <c r="F10" i="7" s="1"/>
  <c r="I10" i="7" s="1"/>
  <c r="J10" i="7" s="1"/>
  <c r="E25" i="7"/>
  <c r="F25" i="7" s="1"/>
  <c r="I25" i="7" s="1"/>
  <c r="J25" i="7" s="1"/>
  <c r="E44" i="7"/>
  <c r="F44" i="7" s="1"/>
  <c r="I44" i="7" s="1"/>
  <c r="J44" i="7" s="1"/>
  <c r="E16" i="7"/>
  <c r="F16" i="7" s="1"/>
  <c r="I16" i="7" s="1"/>
  <c r="J16" i="7" s="1"/>
  <c r="E70" i="6"/>
  <c r="F70" i="6" s="1"/>
  <c r="I70" i="6" s="1"/>
  <c r="J70" i="6" s="1"/>
  <c r="E133" i="6"/>
  <c r="F133" i="6" s="1"/>
  <c r="I133" i="6" s="1"/>
  <c r="J133" i="6" s="1"/>
  <c r="E16" i="6"/>
  <c r="F16" i="6" s="1"/>
  <c r="I16" i="6" s="1"/>
  <c r="J16" i="6" s="1"/>
  <c r="E11" i="6"/>
  <c r="F11" i="6" s="1"/>
  <c r="I11" i="6" s="1"/>
  <c r="J11" i="6" s="1"/>
  <c r="E43" i="6"/>
  <c r="F43" i="6" s="1"/>
  <c r="I43" i="6" s="1"/>
  <c r="J43" i="6" s="1"/>
  <c r="E33" i="6"/>
  <c r="F33" i="6" s="1"/>
  <c r="I33" i="6" s="1"/>
  <c r="J33" i="6" s="1"/>
  <c r="E39" i="6"/>
  <c r="F39" i="6" s="1"/>
  <c r="I39" i="6" s="1"/>
  <c r="J39" i="6" s="1"/>
  <c r="E50" i="6"/>
  <c r="F50" i="6" s="1"/>
  <c r="I50" i="6" s="1"/>
  <c r="J50" i="6" s="1"/>
  <c r="E54" i="6"/>
  <c r="F54" i="6" s="1"/>
  <c r="I54" i="6" s="1"/>
  <c r="J54" i="6" s="1"/>
  <c r="E78" i="6"/>
  <c r="F78" i="6" s="1"/>
  <c r="I78" i="6" s="1"/>
  <c r="J78" i="6" s="1"/>
  <c r="E72" i="6"/>
  <c r="F72" i="6" s="1"/>
  <c r="I72" i="6" s="1"/>
  <c r="J72" i="6" s="1"/>
  <c r="E75" i="6"/>
  <c r="F75" i="6" s="1"/>
  <c r="I75" i="6" s="1"/>
  <c r="J75" i="6" s="1"/>
  <c r="E112" i="6"/>
  <c r="F112" i="6" s="1"/>
  <c r="I112" i="6" s="1"/>
  <c r="J112" i="6" s="1"/>
  <c r="E89" i="6"/>
  <c r="F89" i="6" s="1"/>
  <c r="I89" i="6" s="1"/>
  <c r="J89" i="6" s="1"/>
  <c r="E117" i="6"/>
  <c r="F117" i="6" s="1"/>
  <c r="I117" i="6" s="1"/>
  <c r="J117" i="6" s="1"/>
  <c r="E88" i="6"/>
  <c r="F88" i="6" s="1"/>
  <c r="I88" i="6" s="1"/>
  <c r="J88" i="6" s="1"/>
  <c r="E80" i="6"/>
  <c r="F80" i="6" s="1"/>
  <c r="I80" i="6" s="1"/>
  <c r="J80" i="6" s="1"/>
  <c r="E111" i="6"/>
  <c r="F111" i="6" s="1"/>
  <c r="I111" i="6" s="1"/>
  <c r="J111" i="6" s="1"/>
  <c r="E106" i="6"/>
  <c r="F106" i="6" s="1"/>
  <c r="I106" i="6" s="1"/>
  <c r="J106" i="6" s="1"/>
  <c r="E13" i="6"/>
  <c r="F13" i="6" s="1"/>
  <c r="I13" i="6" s="1"/>
  <c r="J13" i="6" s="1"/>
  <c r="E35" i="6"/>
  <c r="F35" i="6" s="1"/>
  <c r="I35" i="6" s="1"/>
  <c r="J35" i="6" s="1"/>
  <c r="E40" i="6"/>
  <c r="F40" i="6" s="1"/>
  <c r="I40" i="6" s="1"/>
  <c r="J40" i="6" s="1"/>
  <c r="J8" i="7"/>
  <c r="J250" i="4"/>
  <c r="J9" i="6"/>
  <c r="I250" i="4"/>
  <c r="I197" i="5" l="1"/>
  <c r="J8" i="5"/>
  <c r="J197" i="5" s="1"/>
  <c r="I50" i="7"/>
  <c r="J50" i="7"/>
  <c r="I152" i="6"/>
  <c r="J152" i="6"/>
  <c r="M18" i="3" l="1"/>
  <c r="M22" i="3" s="1"/>
  <c r="M20" i="3" l="1"/>
</calcChain>
</file>

<file path=xl/sharedStrings.xml><?xml version="1.0" encoding="utf-8"?>
<sst xmlns="http://schemas.openxmlformats.org/spreadsheetml/2006/main" count="1682" uniqueCount="294">
  <si>
    <t>Naam</t>
  </si>
  <si>
    <t>Wit</t>
  </si>
  <si>
    <t>Zwart</t>
  </si>
  <si>
    <t>Meerkleuren</t>
  </si>
  <si>
    <t>Sponsor 1</t>
  </si>
  <si>
    <t>Sponsor 2</t>
  </si>
  <si>
    <t>Sponsor 3</t>
  </si>
  <si>
    <t>Team:</t>
  </si>
  <si>
    <t>Naam:</t>
  </si>
  <si>
    <t>Bedrukking (1)</t>
  </si>
  <si>
    <t>Bedrukking (2)</t>
  </si>
  <si>
    <t>Aantal</t>
  </si>
  <si>
    <t>Prijs</t>
  </si>
  <si>
    <t>Totaal</t>
  </si>
  <si>
    <t>Clublogo</t>
  </si>
  <si>
    <t>S.V. Houten</t>
  </si>
  <si>
    <t>Mail:</t>
  </si>
  <si>
    <t>Adres:</t>
  </si>
  <si>
    <t>Postcode:</t>
  </si>
  <si>
    <t>Naam speler</t>
  </si>
  <si>
    <t>Nummer</t>
  </si>
  <si>
    <t>Initialen</t>
  </si>
  <si>
    <t>Nummer (klein)</t>
  </si>
  <si>
    <t>5cm</t>
  </si>
  <si>
    <t>Nummer (groot)</t>
  </si>
  <si>
    <t>20cm/25cm</t>
  </si>
  <si>
    <t>Initiaal</t>
  </si>
  <si>
    <t>4cm</t>
  </si>
  <si>
    <t>Totaal bedrukking (o.v.b.)</t>
  </si>
  <si>
    <t>Totaal bestelling (o.v.b.)</t>
  </si>
  <si>
    <t>Bestellijst S.V. Houten</t>
  </si>
  <si>
    <t>Omschrijving</t>
  </si>
  <si>
    <t>Art. nummer</t>
  </si>
  <si>
    <t>Kleur</t>
  </si>
  <si>
    <t>Korting</t>
  </si>
  <si>
    <t>Stukprijs</t>
  </si>
  <si>
    <t>Maat</t>
  </si>
  <si>
    <t>Totaalprijs incl. btw</t>
  </si>
  <si>
    <t>Totaalprijs excl. btw</t>
  </si>
  <si>
    <t>Nummers</t>
  </si>
  <si>
    <t>Initialen/Namen</t>
  </si>
  <si>
    <t>Nike</t>
  </si>
  <si>
    <t>Voetbalshop</t>
  </si>
  <si>
    <t>Wedstrijdtenue(s) thuis</t>
  </si>
  <si>
    <t>Hanteer dropdown menu (pijl) hieronder voor het aangeven van de bedrukking locatie. De cijfers corresponderen met het bestand die toegevoegd is op de pagina Toelichtingen.</t>
  </si>
  <si>
    <t>Thuisshirt (junioren) (lange mouw)</t>
  </si>
  <si>
    <t>Blauw</t>
  </si>
  <si>
    <t>Thuisshirt (senioren) (lange mouw)</t>
  </si>
  <si>
    <t>S</t>
  </si>
  <si>
    <t>L</t>
  </si>
  <si>
    <t xml:space="preserve">M </t>
  </si>
  <si>
    <t>XL</t>
  </si>
  <si>
    <t>XXL</t>
  </si>
  <si>
    <t>Thuisshirt (junioren) (korte mouw)</t>
  </si>
  <si>
    <t>Thuisshirt (senioren) (korte mouw)</t>
  </si>
  <si>
    <t>Thuisshirt (vrouwen) (korte mouw)</t>
  </si>
  <si>
    <t>XS</t>
  </si>
  <si>
    <t>M</t>
  </si>
  <si>
    <t>Thuisshort (junioren)</t>
  </si>
  <si>
    <t>BV6865-100</t>
  </si>
  <si>
    <t>Thuisshort (senioren)</t>
  </si>
  <si>
    <t>BV6855-100</t>
  </si>
  <si>
    <t>Thuisshort (vrouwen)</t>
  </si>
  <si>
    <t>BV6860-100</t>
  </si>
  <si>
    <t>Thuiskousen</t>
  </si>
  <si>
    <t>SX5728-463</t>
  </si>
  <si>
    <t>30-34</t>
  </si>
  <si>
    <t>34-38</t>
  </si>
  <si>
    <t>38-42</t>
  </si>
  <si>
    <t>42-46</t>
  </si>
  <si>
    <t>46-50</t>
  </si>
  <si>
    <t>Keepersshirt (1) (junioren)</t>
  </si>
  <si>
    <t>Keepersshirt (2) (junioren)</t>
  </si>
  <si>
    <t>BV6865-010</t>
  </si>
  <si>
    <t>BV6855-010</t>
  </si>
  <si>
    <t>SX5728-010</t>
  </si>
  <si>
    <t>Wedstrijdtenue(s) uit</t>
  </si>
  <si>
    <t>Uitshirt (junioren) (lange mouw)</t>
  </si>
  <si>
    <t>Uitshirt (senioren) (lange mouw)</t>
  </si>
  <si>
    <t>Uitshirt (junioren) (korte mouw)</t>
  </si>
  <si>
    <t>Uitshirt (senioren) (korte mouw)</t>
  </si>
  <si>
    <t>Uitshort (junioren)</t>
  </si>
  <si>
    <t>BV6865-410</t>
  </si>
  <si>
    <t>Donkerblauw</t>
  </si>
  <si>
    <t>Uitshort (senioren)</t>
  </si>
  <si>
    <t>BV6855-410</t>
  </si>
  <si>
    <t>Uitkousen</t>
  </si>
  <si>
    <t>SX5728-411</t>
  </si>
  <si>
    <t>SUBTOTAAL</t>
  </si>
  <si>
    <t>Trainingsjack (junioren)</t>
  </si>
  <si>
    <t>Trainingsjack (senioren)</t>
  </si>
  <si>
    <t>Trainingstrui (junioren)</t>
  </si>
  <si>
    <t>Trainingstrui (senioren)</t>
  </si>
  <si>
    <t>Trainingsbroek (junioren)</t>
  </si>
  <si>
    <t>Trainingsbroek (senioren)</t>
  </si>
  <si>
    <t>Trainingsshirt (junioren)</t>
  </si>
  <si>
    <t>Trainingsshirt (senioren)</t>
  </si>
  <si>
    <t>Trainingsshort (junioren)</t>
  </si>
  <si>
    <t>Trainingsshort (senioren)</t>
  </si>
  <si>
    <t>Regenjack (senioren)</t>
  </si>
  <si>
    <t>Trainingskousen</t>
  </si>
  <si>
    <t>Trainingstenue(s) vrouwen</t>
  </si>
  <si>
    <t>Trainingstenue(s) junioren &amp; senioren</t>
  </si>
  <si>
    <t>Trainingsjack</t>
  </si>
  <si>
    <t>Trainingstrui</t>
  </si>
  <si>
    <t>Trainingsbroek</t>
  </si>
  <si>
    <t>Trainingsshirt</t>
  </si>
  <si>
    <t>Trainingsshort</t>
  </si>
  <si>
    <t>Presentatiekleding spelers</t>
  </si>
  <si>
    <t>Polo (junioren)</t>
  </si>
  <si>
    <t>Polo (senioren)</t>
  </si>
  <si>
    <t>Winterjas (junioren)</t>
  </si>
  <si>
    <t>Winterjas (senioren)</t>
  </si>
  <si>
    <t>Presentatiekleding begeleiders</t>
  </si>
  <si>
    <t>Polo</t>
  </si>
  <si>
    <t>Winterjas</t>
  </si>
  <si>
    <t>Hesjes</t>
  </si>
  <si>
    <t>Groen</t>
  </si>
  <si>
    <t>Roze</t>
  </si>
  <si>
    <t>Geel</t>
  </si>
  <si>
    <t>Voetbaltas Medium</t>
  </si>
  <si>
    <t>Voetbaltas Large</t>
  </si>
  <si>
    <t>CU8096-410</t>
  </si>
  <si>
    <t>STUKS</t>
  </si>
  <si>
    <t>CU8087-410</t>
  </si>
  <si>
    <t>Totaal kleding</t>
  </si>
  <si>
    <t>Totaal bestelling FG (o.v.b.)</t>
  </si>
  <si>
    <t>Tel:</t>
  </si>
  <si>
    <t>Regenjack (junioren)</t>
  </si>
  <si>
    <t>Betalingconditie</t>
  </si>
  <si>
    <t>Trainingtenue(s) trainers</t>
  </si>
  <si>
    <t xml:space="preserve">Keepersshirt (1) (junioren) </t>
  </si>
  <si>
    <t>Keepersshirt (1) (senioren)</t>
  </si>
  <si>
    <t>Keepersshort (1) (junioren)</t>
  </si>
  <si>
    <t>Keepersshort (1) (senioren)</t>
  </si>
  <si>
    <t>Keepersshort (2) (junioren)</t>
  </si>
  <si>
    <t>Keepersshort (2) (senioren)</t>
  </si>
  <si>
    <t>Keeperskousen (1)</t>
  </si>
  <si>
    <t>Keeperskousen (2)</t>
  </si>
  <si>
    <t>Onderkleding</t>
  </si>
  <si>
    <t>AV2611-463</t>
  </si>
  <si>
    <t>Ondershirt thuis (senior)</t>
  </si>
  <si>
    <t>Ondershirt thuis (junior)</t>
  </si>
  <si>
    <t>AV2609-463</t>
  </si>
  <si>
    <t>Ondershort thuis (senior)</t>
  </si>
  <si>
    <t>Ondershort thuis (vrouwen)</t>
  </si>
  <si>
    <t>Ondershirt uit (junior)</t>
  </si>
  <si>
    <t>Ondershirt uit (senior)</t>
  </si>
  <si>
    <t>AV2611-100</t>
  </si>
  <si>
    <t>AV2609-100</t>
  </si>
  <si>
    <t>DH8128-100</t>
  </si>
  <si>
    <t>DH8327-100</t>
  </si>
  <si>
    <t>Ondershirt thuis (vrouwen)</t>
  </si>
  <si>
    <t>AV2610-463</t>
  </si>
  <si>
    <t>Ondershirt uit (vrouwen)</t>
  </si>
  <si>
    <t>AV2610-100</t>
  </si>
  <si>
    <t>Korte trainingskous</t>
  </si>
  <si>
    <t>Regenjack</t>
  </si>
  <si>
    <t>Korte broek + zak met rits</t>
  </si>
  <si>
    <t>Trainingskousen kort</t>
  </si>
  <si>
    <t>Polo (vrouwen)</t>
  </si>
  <si>
    <t>Fall jacket</t>
  </si>
  <si>
    <t>Fall jacket (junioren)</t>
  </si>
  <si>
    <t>Fall jacket (senioren)</t>
  </si>
  <si>
    <t>Fall jacket (vrouwen)</t>
  </si>
  <si>
    <t>Winterjas (vrouwen)</t>
  </si>
  <si>
    <t>Tassen</t>
  </si>
  <si>
    <t>Ballenzak</t>
  </si>
  <si>
    <t>BA5200-010</t>
  </si>
  <si>
    <t>Rugzak spelers</t>
  </si>
  <si>
    <t>Rugzak trainers</t>
  </si>
  <si>
    <t xml:space="preserve">Accessoires </t>
  </si>
  <si>
    <t>Handschoenen kids</t>
  </si>
  <si>
    <t>Handschoenen senior</t>
  </si>
  <si>
    <t>Unisex</t>
  </si>
  <si>
    <t xml:space="preserve">Hesjes (unisex) </t>
  </si>
  <si>
    <t>Muts trainers</t>
  </si>
  <si>
    <t>Muts spelers</t>
  </si>
  <si>
    <t>Rollerbag</t>
  </si>
  <si>
    <t>BA5199-010</t>
  </si>
  <si>
    <t>Ondershort uit (senior)</t>
  </si>
  <si>
    <t>DH8128-410</t>
  </si>
  <si>
    <t>DH8327-410</t>
  </si>
  <si>
    <t>Ondershort uit (vrouwen)</t>
  </si>
  <si>
    <t>Waterzak</t>
  </si>
  <si>
    <t>9025.010</t>
  </si>
  <si>
    <t>XXXL</t>
  </si>
  <si>
    <t>Keepersshirt (2) (senioren)</t>
  </si>
  <si>
    <t>Thuiskousen luxe</t>
  </si>
  <si>
    <t>FQ8253-463</t>
  </si>
  <si>
    <t>Uitkousen luxe</t>
  </si>
  <si>
    <t>FQ8253-410</t>
  </si>
  <si>
    <t>Thuis Sleeves</t>
  </si>
  <si>
    <t>Uit Sleeves</t>
  </si>
  <si>
    <t>Sokstopper thuis</t>
  </si>
  <si>
    <t>SE0047-498</t>
  </si>
  <si>
    <t>Sokstopper uit</t>
  </si>
  <si>
    <t>SE0047-401</t>
  </si>
  <si>
    <t>Hoodie (junioren)</t>
  </si>
  <si>
    <t>Hoodie (senioren)</t>
  </si>
  <si>
    <t>Hoodie (vrouwen)</t>
  </si>
  <si>
    <t>CW6957-451</t>
  </si>
  <si>
    <t>CW6936-451</t>
  </si>
  <si>
    <t>CW6941-451</t>
  </si>
  <si>
    <t>Citytee (junioren)</t>
  </si>
  <si>
    <t>Citytee (senioren)</t>
  </si>
  <si>
    <t>CW6967-451</t>
  </si>
  <si>
    <t>Citytee (vrouwen)</t>
  </si>
  <si>
    <t>Fleecebroek (junioren)</t>
  </si>
  <si>
    <t>Fleecebroek (senioren)</t>
  </si>
  <si>
    <t>Fleecebroek (vrouwen)</t>
  </si>
  <si>
    <t>Fleeceshort (junioren)</t>
  </si>
  <si>
    <t>Fleeceshort (senioren)</t>
  </si>
  <si>
    <t>Fleeceshort (vrouwen)</t>
  </si>
  <si>
    <t>FQ8292-451</t>
  </si>
  <si>
    <t>FQ8292-010</t>
  </si>
  <si>
    <t>DV0761-011</t>
  </si>
  <si>
    <t>DV0761-410</t>
  </si>
  <si>
    <t>FZ9836-463</t>
  </si>
  <si>
    <t>FZ9824-463</t>
  </si>
  <si>
    <t>FZ9773-463</t>
  </si>
  <si>
    <t>FZ9767-463</t>
  </si>
  <si>
    <t>FZ9816-410</t>
  </si>
  <si>
    <t>FZ9805-410</t>
  </si>
  <si>
    <t>FZ9758-463</t>
  </si>
  <si>
    <t>FZ9754-463</t>
  </si>
  <si>
    <t>FZ9784-410</t>
  </si>
  <si>
    <t>FZ9776-410</t>
  </si>
  <si>
    <t>FZ9863-410</t>
  </si>
  <si>
    <t>FZ9858-410</t>
  </si>
  <si>
    <t>FZ8485-410</t>
  </si>
  <si>
    <t>FZ9826-463</t>
  </si>
  <si>
    <t>FZ9770-463</t>
  </si>
  <si>
    <t>FZ9814-410</t>
  </si>
  <si>
    <t>FZ9756-463</t>
  </si>
  <si>
    <t>FZ9780-410</t>
  </si>
  <si>
    <t>FZ9860-410</t>
  </si>
  <si>
    <t>FZ9824-010</t>
  </si>
  <si>
    <t>FZ9767-010</t>
  </si>
  <si>
    <t>FZ9805-010</t>
  </si>
  <si>
    <t>FZ9858-010</t>
  </si>
  <si>
    <t>FZ9754-010</t>
  </si>
  <si>
    <t>FZ9759-463</t>
  </si>
  <si>
    <t>FZ9763-463</t>
  </si>
  <si>
    <t>FZ9761-463</t>
  </si>
  <si>
    <t>FZ9759-010</t>
  </si>
  <si>
    <t>HF0546-011</t>
  </si>
  <si>
    <t>HF0547-011</t>
  </si>
  <si>
    <t>FQ8282-463</t>
  </si>
  <si>
    <t>FQ8282-410</t>
  </si>
  <si>
    <t>HV8239-463</t>
  </si>
  <si>
    <t>HV8232-463</t>
  </si>
  <si>
    <t>HV8178-463</t>
  </si>
  <si>
    <t>HV8182-463</t>
  </si>
  <si>
    <t>HV8173-463</t>
  </si>
  <si>
    <t>HV8318-010</t>
  </si>
  <si>
    <t>HV8314-010</t>
  </si>
  <si>
    <t xml:space="preserve">Keepersshirt (1) (vrouwen) </t>
  </si>
  <si>
    <t>HV8316-010</t>
  </si>
  <si>
    <t>HV8318-324</t>
  </si>
  <si>
    <t>HV8314-324</t>
  </si>
  <si>
    <t xml:space="preserve">Keepersshirt (2) (vrouwen) </t>
  </si>
  <si>
    <t>HV8316-324</t>
  </si>
  <si>
    <t>BV6865-302</t>
  </si>
  <si>
    <t>BV6855-302</t>
  </si>
  <si>
    <t>SX5728-302</t>
  </si>
  <si>
    <t>HV8239-100</t>
  </si>
  <si>
    <t>HV8232-100</t>
  </si>
  <si>
    <t>HV8182-100</t>
  </si>
  <si>
    <t>HV8173-100</t>
  </si>
  <si>
    <t>HM7146-010</t>
  </si>
  <si>
    <t>IB1226-410</t>
  </si>
  <si>
    <t>IB1222-410</t>
  </si>
  <si>
    <t>IB1224-410</t>
  </si>
  <si>
    <t>IB1238-410</t>
  </si>
  <si>
    <t>IB1242-410</t>
  </si>
  <si>
    <t>IB1243-410</t>
  </si>
  <si>
    <t>IB1252-410</t>
  </si>
  <si>
    <t>IB1248-410</t>
  </si>
  <si>
    <t>IB1250-410</t>
  </si>
  <si>
    <t>HM7274-410</t>
  </si>
  <si>
    <t>HM7270-410</t>
  </si>
  <si>
    <t>HM7282-410</t>
  </si>
  <si>
    <t>HM7278-410</t>
  </si>
  <si>
    <t>HM7272-410</t>
  </si>
  <si>
    <t>HM728-410</t>
  </si>
  <si>
    <t>HM7278-010</t>
  </si>
  <si>
    <t>HM7270-010</t>
  </si>
  <si>
    <t>HV8429-100</t>
  </si>
  <si>
    <t>HV8429-313</t>
  </si>
  <si>
    <t>HV8429-406</t>
  </si>
  <si>
    <t>HV8429-616</t>
  </si>
  <si>
    <t>HV8429-702</t>
  </si>
  <si>
    <t>FZ8485-010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</si>
</sst>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 &quot;* #,##0.00_ ;_ &quot;€ &quot;* \-#,##0.00_ ;_ &quot;€ &quot;* \-??_ ;_ @_ "/>
  </numFmts>
  <fonts count="18" x14ac:knownFonts="1">
    <font>
      <sz val="11"/>
      <color theme="1"/>
      <name val="Calibri"/>
      <family val="2"/>
      <scheme val="minor"/>
    </font>
    <font>
      <b/>
      <sz val="11"/>
      <color indexed="8"/>
      <name val="Calibri"/>
      <family val="2"/>
    </font>
    <font>
      <b/>
      <sz val="20"/>
      <color indexed="8"/>
      <name val="Calibri"/>
      <family val="2"/>
    </font>
    <font>
      <sz val="11"/>
      <name val="Calibri"/>
      <family val="2"/>
    </font>
    <font>
      <sz val="11"/>
      <color indexed="10"/>
      <name val="Calibri"/>
      <family val="2"/>
    </font>
    <font>
      <sz val="11"/>
      <color indexed="9"/>
      <name val="Calibri"/>
      <family val="2"/>
    </font>
    <font>
      <b/>
      <sz val="11"/>
      <color indexed="8"/>
      <name val="Calibri"/>
      <family val="2"/>
    </font>
    <font>
      <u/>
      <sz val="11"/>
      <color indexed="30"/>
      <name val="Calibri"/>
      <family val="2"/>
    </font>
    <font>
      <sz val="12"/>
      <color indexed="8"/>
      <name val="Calibri"/>
      <family val="2"/>
    </font>
    <font>
      <b/>
      <sz val="11"/>
      <name val="Calibri"/>
      <family val="2"/>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color theme="0"/>
      <name val="Calibri"/>
      <family val="2"/>
    </font>
    <font>
      <sz val="11"/>
      <color theme="1"/>
      <name val="Calibri"/>
      <family val="2"/>
    </font>
    <font>
      <b/>
      <sz val="20"/>
      <color theme="0"/>
      <name val="Calibri"/>
      <family val="2"/>
    </font>
  </fonts>
  <fills count="11">
    <fill>
      <patternFill patternType="none"/>
    </fill>
    <fill>
      <patternFill patternType="gray125"/>
    </fill>
    <fill>
      <patternFill patternType="solid">
        <fgColor rgb="FFEEEEEE"/>
        <bgColor indexed="64"/>
      </patternFill>
    </fill>
    <fill>
      <patternFill patternType="solid">
        <fgColor rgb="FF161515"/>
        <bgColor indexed="64"/>
      </patternFill>
    </fill>
    <fill>
      <patternFill patternType="solid">
        <fgColor theme="0"/>
        <bgColor indexed="64"/>
      </patternFill>
    </fill>
    <fill>
      <patternFill patternType="solid">
        <fgColor rgb="FFEEEEEE"/>
        <bgColor indexed="31"/>
      </patternFill>
    </fill>
    <fill>
      <patternFill patternType="solid">
        <fgColor rgb="FF151515"/>
        <bgColor indexed="31"/>
      </patternFill>
    </fill>
    <fill>
      <patternFill patternType="solid">
        <fgColor rgb="FFFF6600"/>
        <bgColor indexed="31"/>
      </patternFill>
    </fill>
    <fill>
      <patternFill patternType="solid">
        <fgColor rgb="FF161515"/>
        <bgColor indexed="31"/>
      </patternFill>
    </fill>
    <fill>
      <patternFill patternType="solid">
        <fgColor rgb="FF000000"/>
        <bgColor indexed="64"/>
      </patternFill>
    </fill>
    <fill>
      <patternFill patternType="solid">
        <fgColor rgb="FF151515"/>
        <bgColor indexed="64"/>
      </patternFill>
    </fill>
  </fills>
  <borders count="31">
    <border>
      <left/>
      <right/>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s>
  <cellStyleXfs count="4">
    <xf numFmtId="0" fontId="0" fillId="0" borderId="0"/>
    <xf numFmtId="0" fontId="7" fillId="0" borderId="0" applyNumberFormat="0" applyFill="0" applyBorder="0" applyAlignment="0" applyProtection="0"/>
    <xf numFmtId="9" fontId="10" fillId="0" borderId="0" applyFont="0" applyFill="0" applyBorder="0" applyAlignment="0" applyProtection="0"/>
    <xf numFmtId="44" fontId="10" fillId="0" borderId="0" applyFont="0" applyFill="0" applyBorder="0" applyAlignment="0" applyProtection="0"/>
  </cellStyleXfs>
  <cellXfs count="194">
    <xf numFmtId="0" fontId="0" fillId="0" borderId="0" xfId="0"/>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4" fillId="0" borderId="0" xfId="0" applyFont="1"/>
    <xf numFmtId="0" fontId="2" fillId="0" borderId="1" xfId="0" applyFont="1" applyBorder="1"/>
    <xf numFmtId="0" fontId="2" fillId="0" borderId="0" xfId="0" applyFont="1"/>
    <xf numFmtId="0" fontId="0" fillId="0" borderId="2" xfId="0" applyBorder="1" applyAlignment="1">
      <alignment horizontal="left"/>
    </xf>
    <xf numFmtId="0" fontId="0" fillId="0" borderId="3" xfId="0" applyBorder="1" applyAlignment="1">
      <alignment horizontal="left"/>
    </xf>
    <xf numFmtId="0" fontId="3" fillId="0" borderId="0" xfId="0" applyFont="1"/>
    <xf numFmtId="164" fontId="0" fillId="0" borderId="3" xfId="0" applyNumberFormat="1" applyBorder="1" applyAlignment="1">
      <alignment horizontal="left"/>
    </xf>
    <xf numFmtId="0" fontId="0" fillId="0" borderId="0" xfId="0" applyAlignment="1">
      <alignment horizontal="center"/>
    </xf>
    <xf numFmtId="0" fontId="1" fillId="0" borderId="3" xfId="0" applyFont="1" applyBorder="1" applyAlignment="1">
      <alignment horizontal="left"/>
    </xf>
    <xf numFmtId="0" fontId="0" fillId="0" borderId="4" xfId="0" applyBorder="1" applyAlignment="1">
      <alignment horizontal="left"/>
    </xf>
    <xf numFmtId="164" fontId="0" fillId="0" borderId="0" xfId="0" applyNumberFormat="1"/>
    <xf numFmtId="44" fontId="0" fillId="0" borderId="0" xfId="0" applyNumberFormat="1"/>
    <xf numFmtId="0" fontId="13" fillId="0" borderId="0" xfId="0" applyFont="1"/>
    <xf numFmtId="0" fontId="14" fillId="0" borderId="0" xfId="0" applyFont="1" applyAlignment="1">
      <alignment vertical="top" wrapText="1"/>
    </xf>
    <xf numFmtId="0" fontId="0" fillId="0" borderId="5" xfId="0" applyBorder="1" applyAlignment="1">
      <alignment horizontal="left"/>
    </xf>
    <xf numFmtId="0" fontId="0" fillId="0" borderId="6" xfId="0" applyBorder="1" applyAlignment="1">
      <alignment horizontal="left"/>
    </xf>
    <xf numFmtId="0" fontId="1" fillId="0" borderId="5" xfId="0" applyFont="1" applyBorder="1" applyAlignment="1">
      <alignment horizontal="left"/>
    </xf>
    <xf numFmtId="164" fontId="0" fillId="0" borderId="5" xfId="0" applyNumberFormat="1" applyBorder="1" applyAlignment="1">
      <alignment horizontal="left"/>
    </xf>
    <xf numFmtId="0" fontId="0" fillId="0" borderId="7" xfId="0" applyBorder="1" applyAlignment="1">
      <alignment horizontal="left"/>
    </xf>
    <xf numFmtId="0" fontId="13" fillId="2" borderId="8" xfId="0" applyFont="1" applyFill="1" applyBorder="1"/>
    <xf numFmtId="0" fontId="6" fillId="2" borderId="8" xfId="0" applyFont="1" applyFill="1" applyBorder="1"/>
    <xf numFmtId="0" fontId="0" fillId="3" borderId="8" xfId="0" applyFill="1" applyBorder="1"/>
    <xf numFmtId="0" fontId="12" fillId="3" borderId="8" xfId="0" applyFont="1" applyFill="1" applyBorder="1" applyAlignment="1">
      <alignment horizontal="center"/>
    </xf>
    <xf numFmtId="0" fontId="0" fillId="2" borderId="8" xfId="0" applyFill="1" applyBorder="1" applyAlignment="1">
      <alignment horizontal="center"/>
    </xf>
    <xf numFmtId="0" fontId="0" fillId="2" borderId="8" xfId="0" applyFill="1" applyBorder="1" applyAlignment="1">
      <alignment horizontal="left"/>
    </xf>
    <xf numFmtId="44" fontId="10" fillId="2" borderId="8" xfId="3" applyFont="1" applyFill="1" applyBorder="1" applyAlignment="1">
      <alignment horizontal="left"/>
    </xf>
    <xf numFmtId="0" fontId="13" fillId="4" borderId="8" xfId="0" applyFont="1" applyFill="1" applyBorder="1"/>
    <xf numFmtId="0" fontId="0" fillId="4" borderId="8" xfId="0" applyFill="1" applyBorder="1" applyAlignment="1">
      <alignment horizontal="center"/>
    </xf>
    <xf numFmtId="0" fontId="0" fillId="4" borderId="8" xfId="0" applyFill="1" applyBorder="1" applyAlignment="1">
      <alignment horizontal="left"/>
    </xf>
    <xf numFmtId="44" fontId="10" fillId="4" borderId="8" xfId="3" applyFont="1" applyFill="1" applyBorder="1" applyAlignment="1">
      <alignment horizontal="left"/>
    </xf>
    <xf numFmtId="0" fontId="12" fillId="3" borderId="8" xfId="0" applyFont="1" applyFill="1" applyBorder="1" applyAlignment="1">
      <alignment horizontal="left"/>
    </xf>
    <xf numFmtId="0" fontId="12" fillId="3" borderId="8" xfId="0" applyFont="1" applyFill="1" applyBorder="1"/>
    <xf numFmtId="0" fontId="6" fillId="4" borderId="8" xfId="0" applyFont="1" applyFill="1" applyBorder="1"/>
    <xf numFmtId="0" fontId="1" fillId="4" borderId="8" xfId="0" applyFont="1" applyFill="1" applyBorder="1"/>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7" fillId="2" borderId="9" xfId="1" applyNumberFormat="1" applyFill="1" applyBorder="1" applyAlignment="1" applyProtection="1">
      <alignment horizontal="center"/>
    </xf>
    <xf numFmtId="0" fontId="7" fillId="2" borderId="10" xfId="1" applyNumberFormat="1" applyFill="1" applyBorder="1" applyAlignment="1" applyProtection="1">
      <alignment horizontal="center"/>
    </xf>
    <xf numFmtId="0" fontId="7" fillId="2" borderId="11" xfId="1" applyNumberFormat="1" applyFill="1" applyBorder="1" applyAlignment="1" applyProtection="1">
      <alignment horizontal="center"/>
    </xf>
    <xf numFmtId="0" fontId="15" fillId="3" borderId="9" xfId="0" applyFont="1" applyFill="1" applyBorder="1" applyAlignment="1">
      <alignment horizontal="center"/>
    </xf>
    <xf numFmtId="0" fontId="15" fillId="3" borderId="10" xfId="0" applyFont="1" applyFill="1" applyBorder="1" applyAlignment="1">
      <alignment horizontal="center"/>
    </xf>
    <xf numFmtId="0" fontId="15" fillId="3" borderId="11" xfId="0" applyFont="1" applyFill="1" applyBorder="1" applyAlignment="1">
      <alignment horizontal="center"/>
    </xf>
    <xf numFmtId="0" fontId="1" fillId="2" borderId="12" xfId="0" applyFont="1" applyFill="1" applyBorder="1" applyAlignment="1">
      <alignment vertical="center"/>
    </xf>
    <xf numFmtId="44" fontId="10" fillId="2" borderId="13" xfId="3" applyFont="1" applyFill="1" applyBorder="1" applyAlignment="1" applyProtection="1">
      <alignment horizontal="left"/>
    </xf>
    <xf numFmtId="44" fontId="10" fillId="2" borderId="13" xfId="3" applyFont="1" applyFill="1" applyBorder="1" applyAlignment="1" applyProtection="1"/>
    <xf numFmtId="164" fontId="0" fillId="2" borderId="13" xfId="0" applyNumberFormat="1" applyFill="1" applyBorder="1"/>
    <xf numFmtId="44" fontId="0" fillId="2" borderId="14" xfId="0" applyNumberFormat="1" applyFill="1" applyBorder="1"/>
    <xf numFmtId="0" fontId="0" fillId="0" borderId="0" xfId="0" applyAlignment="1">
      <alignment horizontal="left"/>
    </xf>
    <xf numFmtId="0" fontId="0" fillId="0" borderId="15" xfId="0" applyBorder="1" applyAlignment="1">
      <alignment horizontal="center"/>
    </xf>
    <xf numFmtId="0" fontId="9" fillId="5" borderId="1" xfId="0" applyFont="1" applyFill="1" applyBorder="1"/>
    <xf numFmtId="0" fontId="9" fillId="5" borderId="0" xfId="0" applyFont="1" applyFill="1"/>
    <xf numFmtId="0" fontId="9" fillId="5" borderId="16" xfId="0" applyFont="1" applyFill="1" applyBorder="1"/>
    <xf numFmtId="9" fontId="9" fillId="5" borderId="0" xfId="2" applyFont="1" applyFill="1" applyBorder="1" applyAlignment="1">
      <alignment horizontal="left"/>
    </xf>
    <xf numFmtId="0" fontId="6" fillId="5" borderId="17" xfId="0" applyFont="1" applyFill="1" applyBorder="1"/>
    <xf numFmtId="0" fontId="6" fillId="5" borderId="13" xfId="0" applyFont="1" applyFill="1" applyBorder="1"/>
    <xf numFmtId="0" fontId="6" fillId="5" borderId="18" xfId="0" applyFont="1" applyFill="1" applyBorder="1"/>
    <xf numFmtId="0" fontId="6" fillId="5" borderId="1" xfId="0" applyFont="1" applyFill="1" applyBorder="1"/>
    <xf numFmtId="0" fontId="6" fillId="5" borderId="0" xfId="0" applyFont="1" applyFill="1"/>
    <xf numFmtId="9" fontId="6" fillId="5" borderId="0" xfId="0" applyNumberFormat="1" applyFont="1" applyFill="1" applyAlignment="1">
      <alignment horizontal="left"/>
    </xf>
    <xf numFmtId="0" fontId="6" fillId="5" borderId="16" xfId="0" applyFont="1" applyFill="1" applyBorder="1"/>
    <xf numFmtId="0" fontId="0" fillId="6" borderId="6" xfId="0" applyFill="1" applyBorder="1" applyAlignment="1">
      <alignment horizontal="left"/>
    </xf>
    <xf numFmtId="0" fontId="0" fillId="6" borderId="5" xfId="0" applyFill="1" applyBorder="1" applyAlignment="1">
      <alignment horizontal="left"/>
    </xf>
    <xf numFmtId="164" fontId="0" fillId="6" borderId="5" xfId="0" applyNumberFormat="1" applyFill="1" applyBorder="1" applyAlignment="1">
      <alignment horizontal="left"/>
    </xf>
    <xf numFmtId="0" fontId="0" fillId="6" borderId="5" xfId="0" applyFill="1" applyBorder="1" applyAlignment="1">
      <alignment horizontal="center"/>
    </xf>
    <xf numFmtId="0" fontId="0" fillId="6" borderId="7" xfId="0" applyFill="1" applyBorder="1" applyAlignment="1">
      <alignment horizontal="center"/>
    </xf>
    <xf numFmtId="0" fontId="6" fillId="5" borderId="19" xfId="0" applyFont="1" applyFill="1" applyBorder="1"/>
    <xf numFmtId="0" fontId="6" fillId="5" borderId="14" xfId="0" applyFont="1" applyFill="1" applyBorder="1"/>
    <xf numFmtId="0" fontId="6" fillId="5" borderId="20" xfId="0" applyFont="1" applyFill="1" applyBorder="1"/>
    <xf numFmtId="0" fontId="6" fillId="5" borderId="21" xfId="0" applyFont="1" applyFill="1" applyBorder="1"/>
    <xf numFmtId="0" fontId="6" fillId="5" borderId="22" xfId="0" applyFont="1" applyFill="1" applyBorder="1"/>
    <xf numFmtId="9" fontId="6" fillId="5" borderId="22" xfId="0" applyNumberFormat="1" applyFont="1" applyFill="1" applyBorder="1" applyAlignment="1">
      <alignment horizontal="left"/>
    </xf>
    <xf numFmtId="0" fontId="6" fillId="5" borderId="23" xfId="0" applyFont="1" applyFill="1" applyBorder="1"/>
    <xf numFmtId="0" fontId="1" fillId="6" borderId="5" xfId="0" applyFont="1" applyFill="1" applyBorder="1" applyAlignment="1">
      <alignment horizontal="left"/>
    </xf>
    <xf numFmtId="0" fontId="0" fillId="0" borderId="24" xfId="0" applyBorder="1"/>
    <xf numFmtId="164" fontId="0" fillId="0" borderId="0" xfId="0" applyNumberFormat="1" applyAlignment="1">
      <alignment horizontal="left"/>
    </xf>
    <xf numFmtId="0" fontId="0" fillId="0" borderId="24" xfId="0" applyBorder="1" applyAlignment="1">
      <alignment horizontal="left"/>
    </xf>
    <xf numFmtId="0" fontId="1" fillId="7" borderId="14" xfId="0" applyFont="1" applyFill="1" applyBorder="1" applyAlignment="1">
      <alignment horizontal="left" vertical="center"/>
    </xf>
    <xf numFmtId="0" fontId="1" fillId="7" borderId="25" xfId="0" applyFont="1" applyFill="1" applyBorder="1" applyAlignment="1">
      <alignment horizontal="left" vertical="center"/>
    </xf>
    <xf numFmtId="0" fontId="1" fillId="7" borderId="0" xfId="0" applyFont="1" applyFill="1" applyAlignment="1">
      <alignment horizontal="left" vertical="center"/>
    </xf>
    <xf numFmtId="0" fontId="1" fillId="7" borderId="21" xfId="0" applyFont="1" applyFill="1" applyBorder="1" applyAlignment="1">
      <alignment horizontal="left" vertical="center"/>
    </xf>
    <xf numFmtId="0" fontId="1" fillId="7" borderId="22" xfId="0" applyFont="1" applyFill="1" applyBorder="1" applyAlignment="1">
      <alignment horizontal="left" vertical="center"/>
    </xf>
    <xf numFmtId="0" fontId="1" fillId="7" borderId="20" xfId="0" applyFont="1" applyFill="1" applyBorder="1" applyAlignment="1">
      <alignment horizontal="left" vertical="center"/>
    </xf>
    <xf numFmtId="0" fontId="1" fillId="7" borderId="24" xfId="0" applyFont="1" applyFill="1" applyBorder="1" applyAlignment="1">
      <alignment horizontal="left" vertical="center"/>
    </xf>
    <xf numFmtId="0" fontId="1" fillId="7" borderId="23" xfId="0" applyFont="1" applyFill="1" applyBorder="1" applyAlignment="1">
      <alignment horizontal="left" vertical="center"/>
    </xf>
    <xf numFmtId="0" fontId="0" fillId="4" borderId="15" xfId="0" applyFill="1" applyBorder="1" applyAlignment="1">
      <alignment horizontal="left"/>
    </xf>
    <xf numFmtId="44" fontId="10" fillId="4" borderId="15" xfId="3" applyFont="1" applyFill="1" applyBorder="1"/>
    <xf numFmtId="44" fontId="0" fillId="4" borderId="15" xfId="0" applyNumberFormat="1" applyFill="1" applyBorder="1"/>
    <xf numFmtId="0" fontId="0" fillId="4" borderId="15" xfId="0" applyFill="1" applyBorder="1"/>
    <xf numFmtId="0" fontId="14" fillId="4" borderId="15" xfId="0" applyFont="1" applyFill="1" applyBorder="1" applyAlignment="1">
      <alignment horizontal="left"/>
    </xf>
    <xf numFmtId="0" fontId="0" fillId="0" borderId="15" xfId="0" applyBorder="1"/>
    <xf numFmtId="44" fontId="10" fillId="0" borderId="15" xfId="3" applyFont="1" applyFill="1" applyBorder="1"/>
    <xf numFmtId="44" fontId="0" fillId="0" borderId="15" xfId="0" applyNumberFormat="1" applyBorder="1"/>
    <xf numFmtId="0" fontId="0" fillId="0" borderId="15" xfId="0" applyBorder="1" applyAlignment="1">
      <alignment horizontal="left"/>
    </xf>
    <xf numFmtId="0" fontId="14" fillId="0" borderId="15" xfId="0" applyFont="1" applyBorder="1" applyAlignment="1">
      <alignment horizontal="left"/>
    </xf>
    <xf numFmtId="0" fontId="0" fillId="8" borderId="15" xfId="0" applyFill="1" applyBorder="1" applyAlignment="1">
      <alignment horizontal="left"/>
    </xf>
    <xf numFmtId="164" fontId="0" fillId="8" borderId="15" xfId="0" applyNumberFormat="1" applyFill="1" applyBorder="1" applyAlignment="1">
      <alignment horizontal="left"/>
    </xf>
    <xf numFmtId="44" fontId="0" fillId="3" borderId="15" xfId="0" applyNumberFormat="1" applyFill="1" applyBorder="1"/>
    <xf numFmtId="0" fontId="6" fillId="8" borderId="15" xfId="0" applyFont="1" applyFill="1" applyBorder="1" applyAlignment="1">
      <alignment horizontal="left"/>
    </xf>
    <xf numFmtId="0" fontId="0" fillId="8" borderId="15" xfId="0" applyFill="1" applyBorder="1" applyAlignment="1">
      <alignment horizontal="center"/>
    </xf>
    <xf numFmtId="0" fontId="1" fillId="0" borderId="15" xfId="0" applyFont="1" applyBorder="1" applyAlignment="1">
      <alignment horizontal="left"/>
    </xf>
    <xf numFmtId="164" fontId="0" fillId="0" borderId="15" xfId="0" applyNumberFormat="1" applyBorder="1" applyAlignment="1">
      <alignment horizontal="left"/>
    </xf>
    <xf numFmtId="0" fontId="0" fillId="4" borderId="15" xfId="0" applyFill="1" applyBorder="1" applyAlignment="1">
      <alignment horizontal="center" vertical="center"/>
    </xf>
    <xf numFmtId="0" fontId="0" fillId="4" borderId="15" xfId="0" applyFill="1" applyBorder="1" applyAlignment="1">
      <alignment horizontal="center"/>
    </xf>
    <xf numFmtId="0" fontId="0" fillId="6" borderId="15" xfId="0" applyFill="1" applyBorder="1" applyAlignment="1">
      <alignment horizontal="left"/>
    </xf>
    <xf numFmtId="164" fontId="0" fillId="6" borderId="15" xfId="0" applyNumberFormat="1" applyFill="1" applyBorder="1" applyAlignment="1">
      <alignment horizontal="left"/>
    </xf>
    <xf numFmtId="0" fontId="6" fillId="6" borderId="15" xfId="0" applyFont="1" applyFill="1" applyBorder="1" applyAlignment="1">
      <alignment horizontal="left"/>
    </xf>
    <xf numFmtId="0" fontId="0" fillId="6" borderId="15" xfId="0" applyFill="1" applyBorder="1" applyAlignment="1">
      <alignment horizontal="center"/>
    </xf>
    <xf numFmtId="3" fontId="0" fillId="0" borderId="0" xfId="0" quotePrefix="1" applyNumberFormat="1"/>
    <xf numFmtId="164" fontId="0" fillId="4" borderId="15" xfId="0" applyNumberFormat="1" applyFill="1" applyBorder="1" applyAlignment="1">
      <alignment horizontal="left"/>
    </xf>
    <xf numFmtId="0" fontId="0" fillId="6" borderId="22" xfId="0" applyFill="1" applyBorder="1" applyAlignment="1">
      <alignment horizontal="left"/>
    </xf>
    <xf numFmtId="164" fontId="0" fillId="6" borderId="22" xfId="0" applyNumberFormat="1" applyFill="1" applyBorder="1" applyAlignment="1">
      <alignment horizontal="left"/>
    </xf>
    <xf numFmtId="0" fontId="6" fillId="6" borderId="22" xfId="0" applyFont="1" applyFill="1" applyBorder="1" applyAlignment="1">
      <alignment horizontal="left"/>
    </xf>
    <xf numFmtId="0" fontId="0" fillId="6" borderId="22" xfId="0" applyFill="1" applyBorder="1" applyAlignment="1">
      <alignment horizontal="center"/>
    </xf>
    <xf numFmtId="0" fontId="0" fillId="6" borderId="23" xfId="0" applyFill="1" applyBorder="1" applyAlignment="1">
      <alignment horizontal="center"/>
    </xf>
    <xf numFmtId="0" fontId="0" fillId="6" borderId="25" xfId="0" applyFill="1" applyBorder="1" applyAlignment="1">
      <alignment horizontal="left"/>
    </xf>
    <xf numFmtId="0" fontId="0" fillId="6" borderId="0" xfId="0" applyFill="1" applyAlignment="1">
      <alignment horizontal="left"/>
    </xf>
    <xf numFmtId="164" fontId="0" fillId="6" borderId="0" xfId="0" applyNumberFormat="1" applyFill="1" applyAlignment="1">
      <alignment horizontal="left"/>
    </xf>
    <xf numFmtId="0" fontId="6" fillId="6" borderId="0" xfId="0" applyFont="1" applyFill="1" applyAlignment="1">
      <alignment horizontal="left"/>
    </xf>
    <xf numFmtId="0" fontId="0" fillId="6" borderId="0" xfId="0" applyFill="1" applyAlignment="1">
      <alignment horizontal="center"/>
    </xf>
    <xf numFmtId="0" fontId="0" fillId="6" borderId="24" xfId="0" applyFill="1" applyBorder="1" applyAlignment="1">
      <alignment horizontal="center"/>
    </xf>
    <xf numFmtId="0" fontId="0" fillId="6" borderId="21" xfId="0" applyFill="1" applyBorder="1" applyAlignment="1">
      <alignment horizontal="left"/>
    </xf>
    <xf numFmtId="0" fontId="0" fillId="0" borderId="0" xfId="0" applyAlignment="1">
      <alignment vertical="center"/>
    </xf>
    <xf numFmtId="0" fontId="16" fillId="0" borderId="0" xfId="0" applyFont="1" applyAlignment="1">
      <alignment vertical="center"/>
    </xf>
    <xf numFmtId="0" fontId="16" fillId="0" borderId="15" xfId="0" applyFont="1" applyBorder="1" applyAlignment="1">
      <alignment vertical="center"/>
    </xf>
    <xf numFmtId="0" fontId="17" fillId="10" borderId="8" xfId="0" applyFont="1" applyFill="1" applyBorder="1" applyAlignment="1">
      <alignment horizontal="center"/>
    </xf>
    <xf numFmtId="0" fontId="1" fillId="7" borderId="26" xfId="0" applyFont="1" applyFill="1" applyBorder="1" applyAlignment="1">
      <alignment horizontal="left" vertical="center"/>
    </xf>
    <xf numFmtId="0" fontId="6" fillId="7" borderId="27" xfId="0" applyFont="1" applyFill="1" applyBorder="1" applyAlignment="1">
      <alignment horizontal="left" vertical="center"/>
    </xf>
    <xf numFmtId="0" fontId="6" fillId="7" borderId="28" xfId="0" applyFont="1" applyFill="1" applyBorder="1" applyAlignment="1">
      <alignment horizontal="left" vertical="center"/>
    </xf>
    <xf numFmtId="0" fontId="6" fillId="7" borderId="8" xfId="0" applyFont="1" applyFill="1" applyBorder="1" applyAlignment="1">
      <alignment horizontal="left" vertical="center"/>
    </xf>
    <xf numFmtId="0" fontId="6" fillId="7" borderId="29" xfId="0" applyFont="1" applyFill="1" applyBorder="1" applyAlignment="1">
      <alignment horizontal="left" vertical="center"/>
    </xf>
    <xf numFmtId="0" fontId="6" fillId="7" borderId="30" xfId="0" applyFont="1" applyFill="1" applyBorder="1" applyAlignment="1">
      <alignment horizontal="left" vertical="center"/>
    </xf>
    <xf numFmtId="0" fontId="11" fillId="7" borderId="14" xfId="0" applyFont="1" applyFill="1" applyBorder="1" applyAlignment="1">
      <alignment horizontal="left" vertical="center" wrapText="1"/>
    </xf>
    <xf numFmtId="0" fontId="11" fillId="7" borderId="20" xfId="0" applyFont="1" applyFill="1" applyBorder="1" applyAlignment="1">
      <alignment horizontal="left" vertical="center" wrapText="1"/>
    </xf>
    <xf numFmtId="0" fontId="11" fillId="7" borderId="0" xfId="0" applyFont="1" applyFill="1" applyAlignment="1">
      <alignment horizontal="left" vertical="center" wrapText="1"/>
    </xf>
    <xf numFmtId="0" fontId="11" fillId="7" borderId="24" xfId="0" applyFont="1" applyFill="1" applyBorder="1" applyAlignment="1">
      <alignment horizontal="left" vertical="center" wrapText="1"/>
    </xf>
    <xf numFmtId="0" fontId="11" fillId="7" borderId="22" xfId="0" applyFont="1" applyFill="1" applyBorder="1" applyAlignment="1">
      <alignment horizontal="left" vertical="center" wrapText="1"/>
    </xf>
    <xf numFmtId="0" fontId="11" fillId="7" borderId="23" xfId="0" applyFont="1" applyFill="1" applyBorder="1" applyAlignment="1">
      <alignment horizontal="left" vertical="center" wrapText="1"/>
    </xf>
    <xf numFmtId="0" fontId="1" fillId="7" borderId="15" xfId="0" applyFont="1" applyFill="1" applyBorder="1" applyAlignment="1">
      <alignment horizontal="left" vertical="center"/>
    </xf>
    <xf numFmtId="0" fontId="6" fillId="2" borderId="13" xfId="0" applyFont="1" applyFill="1" applyBorder="1" applyAlignment="1">
      <alignment horizontal="left"/>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6" fillId="9" borderId="17" xfId="0" applyFont="1" applyFill="1" applyBorder="1" applyAlignment="1">
      <alignment horizontal="center"/>
    </xf>
    <xf numFmtId="0" fontId="6" fillId="9" borderId="13" xfId="0" applyFont="1" applyFill="1" applyBorder="1" applyAlignment="1">
      <alignment horizontal="center"/>
    </xf>
    <xf numFmtId="0" fontId="6" fillId="9" borderId="18" xfId="0" applyFont="1" applyFill="1" applyBorder="1" applyAlignment="1">
      <alignment horizontal="center"/>
    </xf>
    <xf numFmtId="0" fontId="6" fillId="9" borderId="1" xfId="0" applyFont="1" applyFill="1" applyBorder="1" applyAlignment="1">
      <alignment horizontal="center"/>
    </xf>
    <xf numFmtId="0" fontId="6" fillId="9" borderId="0" xfId="0" applyFont="1" applyFill="1" applyAlignment="1">
      <alignment horizontal="center"/>
    </xf>
    <xf numFmtId="0" fontId="6" fillId="9" borderId="16" xfId="0" applyFont="1" applyFill="1" applyBorder="1" applyAlignment="1">
      <alignment horizontal="center"/>
    </xf>
    <xf numFmtId="0" fontId="6" fillId="9" borderId="2" xfId="0" applyFont="1" applyFill="1" applyBorder="1" applyAlignment="1">
      <alignment horizontal="center"/>
    </xf>
    <xf numFmtId="0" fontId="6" fillId="9" borderId="3" xfId="0" applyFont="1" applyFill="1" applyBorder="1" applyAlignment="1">
      <alignment horizontal="center"/>
    </xf>
    <xf numFmtId="0" fontId="6" fillId="9" borderId="4" xfId="0" applyFont="1" applyFill="1" applyBorder="1" applyAlignment="1">
      <alignment horizont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6" fillId="0" borderId="0" xfId="0" applyFont="1" applyAlignment="1">
      <alignment horizontal="left"/>
    </xf>
    <xf numFmtId="0" fontId="13" fillId="2" borderId="14" xfId="0" applyFont="1" applyFill="1" applyBorder="1" applyAlignment="1">
      <alignment horizontal="left"/>
    </xf>
    <xf numFmtId="0" fontId="6" fillId="2" borderId="14" xfId="0" applyFont="1" applyFill="1" applyBorder="1" applyAlignment="1">
      <alignment horizontal="left"/>
    </xf>
    <xf numFmtId="0" fontId="1" fillId="2" borderId="13" xfId="0" applyFont="1" applyFill="1" applyBorder="1" applyAlignment="1">
      <alignment horizontal="left"/>
    </xf>
    <xf numFmtId="0" fontId="11" fillId="7" borderId="15" xfId="0" applyFont="1" applyFill="1" applyBorder="1" applyAlignment="1">
      <alignment horizontal="left" vertical="center" wrapText="1"/>
    </xf>
    <xf numFmtId="0" fontId="17" fillId="3" borderId="8" xfId="0" applyFont="1" applyFill="1" applyBorder="1" applyAlignment="1">
      <alignment horizontal="center"/>
    </xf>
    <xf numFmtId="0" fontId="17" fillId="3" borderId="12" xfId="0" applyFont="1" applyFill="1" applyBorder="1" applyAlignment="1">
      <alignment horizontal="center"/>
    </xf>
    <xf numFmtId="0" fontId="15" fillId="7" borderId="19" xfId="0" applyFont="1" applyFill="1" applyBorder="1" applyAlignment="1">
      <alignment horizontal="left" vertical="center"/>
    </xf>
    <xf numFmtId="0" fontId="15" fillId="7" borderId="14" xfId="0" applyFont="1" applyFill="1" applyBorder="1" applyAlignment="1">
      <alignment horizontal="left" vertical="center"/>
    </xf>
    <xf numFmtId="0" fontId="15" fillId="7" borderId="20" xfId="0" applyFont="1" applyFill="1" applyBorder="1" applyAlignment="1">
      <alignment horizontal="left" vertical="center"/>
    </xf>
    <xf numFmtId="0" fontId="15" fillId="7" borderId="25" xfId="0" applyFont="1" applyFill="1" applyBorder="1" applyAlignment="1">
      <alignment horizontal="left" vertical="center"/>
    </xf>
    <xf numFmtId="0" fontId="15" fillId="7" borderId="0" xfId="0" applyFont="1" applyFill="1" applyAlignment="1">
      <alignment horizontal="left" vertical="center"/>
    </xf>
    <xf numFmtId="0" fontId="15" fillId="7" borderId="24" xfId="0" applyFont="1" applyFill="1" applyBorder="1" applyAlignment="1">
      <alignment horizontal="left" vertical="center"/>
    </xf>
    <xf numFmtId="0" fontId="15" fillId="7" borderId="21" xfId="0" applyFont="1" applyFill="1" applyBorder="1" applyAlignment="1">
      <alignment horizontal="left" vertical="center"/>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 fillId="7" borderId="19" xfId="0" applyFont="1" applyFill="1" applyBorder="1" applyAlignment="1">
      <alignment horizontal="left" vertical="center"/>
    </xf>
    <xf numFmtId="0" fontId="6" fillId="7" borderId="14" xfId="0" applyFont="1" applyFill="1" applyBorder="1" applyAlignment="1">
      <alignment horizontal="left" vertical="center"/>
    </xf>
    <xf numFmtId="0" fontId="6" fillId="7" borderId="25" xfId="0" applyFont="1" applyFill="1" applyBorder="1" applyAlignment="1">
      <alignment horizontal="left" vertical="center"/>
    </xf>
    <xf numFmtId="0" fontId="6" fillId="7" borderId="0" xfId="0" applyFont="1" applyFill="1" applyAlignment="1">
      <alignment horizontal="left" vertical="center"/>
    </xf>
    <xf numFmtId="0" fontId="6" fillId="7" borderId="21" xfId="0" applyFont="1" applyFill="1" applyBorder="1" applyAlignment="1">
      <alignment horizontal="left" vertical="center"/>
    </xf>
    <xf numFmtId="0" fontId="6" fillId="7" borderId="22" xfId="0" applyFont="1" applyFill="1" applyBorder="1" applyAlignment="1">
      <alignment horizontal="left" vertical="center"/>
    </xf>
    <xf numFmtId="0" fontId="17" fillId="10" borderId="19" xfId="0" applyFont="1" applyFill="1" applyBorder="1" applyAlignment="1">
      <alignment horizontal="center"/>
    </xf>
    <xf numFmtId="0" fontId="17" fillId="10" borderId="14" xfId="0" applyFont="1" applyFill="1" applyBorder="1" applyAlignment="1">
      <alignment horizontal="center"/>
    </xf>
    <xf numFmtId="0" fontId="17" fillId="10" borderId="20" xfId="0" applyFont="1" applyFill="1" applyBorder="1" applyAlignment="1">
      <alignment horizontal="center"/>
    </xf>
    <xf numFmtId="0" fontId="17" fillId="10" borderId="21" xfId="0" applyFont="1" applyFill="1" applyBorder="1" applyAlignment="1">
      <alignment horizontal="center"/>
    </xf>
    <xf numFmtId="0" fontId="17" fillId="10" borderId="22" xfId="0" applyFont="1" applyFill="1" applyBorder="1" applyAlignment="1">
      <alignment horizontal="center"/>
    </xf>
    <xf numFmtId="0" fontId="17" fillId="10" borderId="23" xfId="0" applyFont="1" applyFill="1" applyBorder="1" applyAlignment="1">
      <alignment horizontal="center"/>
    </xf>
    <xf numFmtId="0" fontId="6" fillId="7" borderId="20" xfId="0" applyFont="1" applyFill="1" applyBorder="1" applyAlignment="1">
      <alignment horizontal="left" vertical="center"/>
    </xf>
    <xf numFmtId="0" fontId="6" fillId="7" borderId="24" xfId="0" applyFont="1" applyFill="1" applyBorder="1" applyAlignment="1">
      <alignment horizontal="left" vertical="center"/>
    </xf>
    <xf numFmtId="0" fontId="6" fillId="7" borderId="23" xfId="0" applyFont="1" applyFill="1" applyBorder="1" applyAlignment="1">
      <alignment horizontal="left" vertical="center"/>
    </xf>
  </cellXfs>
  <cellStyles count="4">
    <cellStyle name="Hyperlink" xfId="1" builtinId="8"/>
    <cellStyle name="Procent" xfId="2" builtinId="5"/>
    <cellStyle name="Standaard" xfId="0" builtinId="0"/>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2752</xdr:rowOff>
    </xdr:from>
    <xdr:to>
      <xdr:col>12</xdr:col>
      <xdr:colOff>46360</xdr:colOff>
      <xdr:row>75</xdr:row>
      <xdr:rowOff>40640</xdr:rowOff>
    </xdr:to>
    <xdr:sp macro="" textlink="" fLocksText="0">
      <xdr:nvSpPr>
        <xdr:cNvPr id="2" name="Tekstvak 3">
          <a:extLst>
            <a:ext uri="{FF2B5EF4-FFF2-40B4-BE49-F238E27FC236}">
              <a16:creationId xmlns:a16="http://schemas.microsoft.com/office/drawing/2014/main" id="{1990DD10-503A-6CAC-BA8B-34D31AEABB36}"/>
            </a:ext>
          </a:extLst>
        </xdr:cNvPr>
        <xdr:cNvSpPr txBox="1">
          <a:spLocks noChangeArrowheads="1"/>
        </xdr:cNvSpPr>
      </xdr:nvSpPr>
      <xdr:spPr bwMode="auto">
        <a:xfrm>
          <a:off x="0" y="8467"/>
          <a:ext cx="7386320" cy="13778653"/>
        </a:xfrm>
        <a:prstGeom prst="rect">
          <a:avLst/>
        </a:prstGeom>
        <a:solidFill>
          <a:srgbClr val="FFFFFF"/>
        </a:solidFill>
        <a:ln w="9360" cap="sq">
          <a:solidFill>
            <a:srgbClr val="000000"/>
          </a:solidFill>
          <a:miter lim="800000"/>
          <a:headEnd/>
          <a:tailEnd/>
        </a:ln>
        <a:effectLst/>
      </xdr:spPr>
      <xdr:txBody>
        <a:bodyPr vertOverflow="clip" wrap="square" lIns="20160" tIns="20160" rIns="20160" bIns="20160" anchor="t"/>
        <a:lstStyle/>
        <a:p>
          <a:pPr algn="l"/>
          <a:r>
            <a:rPr lang="nl-NL" sz="2400" b="1">
              <a:effectLst/>
              <a:latin typeface="+mn-lt"/>
              <a:ea typeface="+mn-ea"/>
              <a:cs typeface="+mn-cs"/>
            </a:rPr>
            <a:t>Toelichting Bestelformulier S.V. Houten</a:t>
          </a:r>
          <a:endParaRPr lang="nl-NL" sz="2400">
            <a:effectLst/>
            <a:latin typeface="+mn-lt"/>
            <a:ea typeface="+mn-ea"/>
            <a:cs typeface="+mn-cs"/>
          </a:endParaRPr>
        </a:p>
        <a:p>
          <a:endParaRPr lang="nl-NL" sz="1100">
            <a:effectLst/>
            <a:latin typeface="+mn-lt"/>
            <a:ea typeface="+mn-ea"/>
            <a:cs typeface="+mn-cs"/>
          </a:endParaRPr>
        </a:p>
        <a:p>
          <a:r>
            <a:rPr lang="nl-NL" sz="1400" b="1">
              <a:effectLst/>
              <a:latin typeface="+mn-lt"/>
              <a:ea typeface="+mn-ea"/>
              <a:cs typeface="+mn-cs"/>
            </a:rPr>
            <a:t>Doormiddel van dit document kunt u aangeven welke artikelen u wilt bestellen in combinatie met de desbetreffende bedrukking. Hieronder vindt u een stappenplan van het document:</a:t>
          </a:r>
        </a:p>
        <a:p>
          <a:pPr lvl="0"/>
          <a:endParaRPr lang="nl-NL" sz="1100">
            <a:effectLst/>
            <a:latin typeface="+mn-lt"/>
            <a:ea typeface="+mn-ea"/>
            <a:cs typeface="+mn-cs"/>
          </a:endParaRPr>
        </a:p>
        <a:p>
          <a:pPr lvl="0"/>
          <a:r>
            <a:rPr lang="nl-NL" sz="2000" b="1">
              <a:effectLst/>
              <a:latin typeface="+mn-lt"/>
              <a:ea typeface="+mn-ea"/>
              <a:cs typeface="+mn-cs"/>
            </a:rPr>
            <a:t>1. Team –en bedrukkingsinformatie</a:t>
          </a:r>
        </a:p>
        <a:p>
          <a:pPr lvl="0"/>
          <a:endParaRPr lang="nl-NL" sz="1100">
            <a:effectLst/>
            <a:latin typeface="+mn-lt"/>
            <a:ea typeface="+mn-ea"/>
            <a:cs typeface="+mn-cs"/>
          </a:endParaRPr>
        </a:p>
        <a:p>
          <a:pPr lvl="0"/>
          <a:r>
            <a:rPr lang="nl-NL" sz="1400">
              <a:effectLst/>
              <a:latin typeface="+mn-lt"/>
              <a:ea typeface="+mn-ea"/>
              <a:cs typeface="+mn-cs"/>
            </a:rPr>
            <a:t>1.1</a:t>
          </a:r>
          <a:r>
            <a:rPr lang="nl-NL" sz="1400" baseline="0">
              <a:effectLst/>
              <a:latin typeface="+mn-lt"/>
              <a:ea typeface="+mn-ea"/>
              <a:cs typeface="+mn-cs"/>
            </a:rPr>
            <a:t> </a:t>
          </a:r>
          <a:r>
            <a:rPr lang="nl-NL" sz="1400">
              <a:effectLst/>
              <a:latin typeface="+mn-lt"/>
              <a:ea typeface="+mn-ea"/>
              <a:cs typeface="+mn-cs"/>
            </a:rPr>
            <a:t>Hierin kunt u alle informatie van de contactpersoon tot en met de namen, nummers &amp; initialen delen. Via deze manier is er een extra controle voor het vervolg.</a:t>
          </a:r>
        </a:p>
        <a:p>
          <a:pPr lvl="0"/>
          <a:endParaRPr lang="nl-NL" sz="1400">
            <a:effectLst/>
            <a:latin typeface="+mn-lt"/>
            <a:ea typeface="+mn-ea"/>
            <a:cs typeface="+mn-cs"/>
          </a:endParaRPr>
        </a:p>
        <a:p>
          <a:pPr lvl="0"/>
          <a:r>
            <a:rPr lang="nl-NL" sz="1400" baseline="0">
              <a:effectLst/>
              <a:latin typeface="+mn-lt"/>
              <a:ea typeface="+mn-ea"/>
              <a:cs typeface="+mn-cs"/>
            </a:rPr>
            <a:t>1.2 </a:t>
          </a:r>
          <a:r>
            <a:rPr lang="nl-NL" sz="1400">
              <a:effectLst/>
              <a:latin typeface="+mn-lt"/>
              <a:ea typeface="+mn-ea"/>
              <a:cs typeface="+mn-cs"/>
            </a:rPr>
            <a:t>Achter de ingevulde sponsoren staat een tabel. Daarin kunt u aangeven of het logo in wit, zwart of meerkleuren gedrukt dient te worden. Zodoende kan er in een later stadium (stap 6) een opzet op maat gemaakt worden. Zet een X in het vak dat van toepassing is. Wanneer een logo in het wit &amp; zwart moet geef dan bij beide kleuren een X.</a:t>
          </a:r>
        </a:p>
        <a:p>
          <a:pPr lvl="0"/>
          <a:endParaRPr lang="nl-NL" sz="1400">
            <a:effectLst/>
            <a:latin typeface="+mn-lt"/>
            <a:ea typeface="+mn-ea"/>
            <a:cs typeface="+mn-cs"/>
          </a:endParaRPr>
        </a:p>
        <a:p>
          <a:pPr lvl="0"/>
          <a:r>
            <a:rPr lang="nl-NL" sz="1400" baseline="0">
              <a:effectLst/>
              <a:latin typeface="+mn-lt"/>
              <a:ea typeface="+mn-ea"/>
              <a:cs typeface="+mn-cs"/>
            </a:rPr>
            <a:t>1.3 </a:t>
          </a:r>
          <a:r>
            <a:rPr lang="nl-NL" sz="1400">
              <a:effectLst/>
              <a:latin typeface="+mn-lt"/>
              <a:ea typeface="+mn-ea"/>
              <a:cs typeface="+mn-cs"/>
            </a:rPr>
            <a:t>Onder het tabel van de sponsoren is een overzicht van de bedrukkingen die erin komen. Daarin kunt u aangeven welke aantallen er per bedrukking nodig zijn (mogelijkheden clublogo, sponsorlogo, kleine nummers, grote nummers, initialen &amp; namen). Zodoende komen de kosten voor de gehele bedrukking naar voren. De kosten voor de bedrukking is onder voor behoud, de kosten zouden lager -en/of hoger kunnen uitvallen.</a:t>
          </a:r>
        </a:p>
        <a:p>
          <a:pPr lvl="0"/>
          <a:endParaRPr lang="nl-NL" sz="1400">
            <a:effectLst/>
            <a:latin typeface="+mn-lt"/>
            <a:ea typeface="+mn-ea"/>
            <a:cs typeface="+mn-cs"/>
          </a:endParaRPr>
        </a:p>
        <a:p>
          <a:pPr lvl="0"/>
          <a:r>
            <a:rPr lang="nl-NL" sz="1400" baseline="0">
              <a:effectLst/>
              <a:latin typeface="+mn-lt"/>
              <a:ea typeface="+mn-ea"/>
              <a:cs typeface="+mn-cs"/>
            </a:rPr>
            <a:t>1.4 </a:t>
          </a:r>
          <a:r>
            <a:rPr lang="nl-NL" sz="1400">
              <a:effectLst/>
              <a:latin typeface="+mn-lt"/>
              <a:ea typeface="+mn-ea"/>
              <a:cs typeface="+mn-cs"/>
            </a:rPr>
            <a:t>Naast het sponsortabel en de bedrukkingskosten staat het bedrukkingsformulier. Hier ziet u de mogelijkheden die er zijn bij het bedrukken van kleding. Dit formulier dient gehanteerd te worden op de volgende tabbladen van het Excel-bestand.</a:t>
          </a:r>
        </a:p>
        <a:p>
          <a:pPr lvl="0"/>
          <a:endParaRPr lang="nl-NL" sz="1100">
            <a:effectLst/>
            <a:latin typeface="+mn-lt"/>
            <a:ea typeface="+mn-ea"/>
            <a:cs typeface="+mn-cs"/>
          </a:endParaRPr>
        </a:p>
        <a:p>
          <a:pPr lvl="0"/>
          <a:r>
            <a:rPr lang="nl-NL" sz="2000" b="1">
              <a:effectLst/>
              <a:latin typeface="+mn-lt"/>
              <a:ea typeface="+mn-ea"/>
              <a:cs typeface="+mn-cs"/>
            </a:rPr>
            <a:t>2. Vervolg tabbladen</a:t>
          </a:r>
        </a:p>
        <a:p>
          <a:pPr lvl="0"/>
          <a:endParaRPr lang="nl-NL" sz="1100">
            <a:effectLst/>
            <a:latin typeface="+mn-lt"/>
            <a:ea typeface="+mn-ea"/>
            <a:cs typeface="+mn-cs"/>
          </a:endParaRPr>
        </a:p>
        <a:p>
          <a:pPr lvl="0"/>
          <a:r>
            <a:rPr lang="nl-NL" sz="1400" baseline="0">
              <a:effectLst/>
              <a:latin typeface="+mn-lt"/>
              <a:ea typeface="+mn-ea"/>
              <a:cs typeface="+mn-cs"/>
            </a:rPr>
            <a:t>2.1 </a:t>
          </a:r>
          <a:r>
            <a:rPr lang="nl-NL" sz="1400">
              <a:effectLst/>
              <a:latin typeface="+mn-lt"/>
              <a:ea typeface="+mn-ea"/>
              <a:cs typeface="+mn-cs"/>
            </a:rPr>
            <a:t>Bij de volgende tabbladen (wedstrijdtenue, presentatiekleding, training BIB, tassen &amp; ballen, extra producten en materialen) kunt u aangeven wat u wilt bestellen. Daarbij staan de junioren en senioren maten aangegeven achter de stukprijs van Voetbalshop. Hier kunt u het aantal aangeven dat u van een bepaalde maat wilt bestellen. Let daarbij op of u nummers (groot/klein) en/of initialen (naam) wilt laten drukken. Wanneer u producten wilt die buiten de collectie vallen kan dat gedaan worden bij extra producten. Hier vult u de artikelnummers in (junioren en/of senioren) en de kosten van het product aan de adviesverkoopprijs. De excel zal ervoor zorgen dat de kosten voor het product doorberekend worden.</a:t>
          </a:r>
        </a:p>
        <a:p>
          <a:pPr lvl="0"/>
          <a:endParaRPr lang="nl-NL" sz="1400">
            <a:effectLst/>
            <a:latin typeface="+mn-lt"/>
            <a:ea typeface="+mn-ea"/>
            <a:cs typeface="+mn-cs"/>
          </a:endParaRPr>
        </a:p>
        <a:p>
          <a:pPr lvl="0"/>
          <a:r>
            <a:rPr lang="nl-NL" sz="1400">
              <a:effectLst/>
              <a:latin typeface="+mn-lt"/>
              <a:ea typeface="+mn-ea"/>
              <a:cs typeface="+mn-cs"/>
            </a:rPr>
            <a:t>2.2</a:t>
          </a:r>
          <a:r>
            <a:rPr lang="nl-NL" sz="1400" baseline="0">
              <a:effectLst/>
              <a:latin typeface="+mn-lt"/>
              <a:ea typeface="+mn-ea"/>
              <a:cs typeface="+mn-cs"/>
            </a:rPr>
            <a:t> </a:t>
          </a:r>
          <a:r>
            <a:rPr lang="nl-NL" sz="1400">
              <a:effectLst/>
              <a:latin typeface="+mn-lt"/>
              <a:ea typeface="+mn-ea"/>
              <a:cs typeface="+mn-cs"/>
            </a:rPr>
            <a:t>Bij de kolommen (M, N &amp; O) waar de aangegeven sponsoren staan, dient u aan te geven op welke plek de bedrukking dient te komen. Bij elke sponsor kunt u met een drop down menu kiezen op welke plek deze sponsor bedrukt dient te worden. Hier staan de getallen die corresponderen met het bedrukkingsformulier wat toegelicht is bij stap 4. Wanneer u bijvoorbeeld een cijfer 4 invult, betekend dit dat deze sponsor op de borst gedrukt moet worden. Bij elk drop down menu zijn er een x-aantal keuzes vooraf bepaald. Bij een trainingsjack met een volledig rist is het namelijk niet mogelijk om bijvoorbeeld een borstlogo te drukken. </a:t>
          </a:r>
        </a:p>
        <a:p>
          <a:pPr lvl="0"/>
          <a:endParaRPr lang="nl-NL" sz="1400">
            <a:effectLst/>
            <a:latin typeface="+mn-lt"/>
            <a:ea typeface="+mn-ea"/>
            <a:cs typeface="+mn-cs"/>
          </a:endParaRPr>
        </a:p>
        <a:p>
          <a:pPr lvl="0"/>
          <a:r>
            <a:rPr lang="nl-NL" sz="1400">
              <a:effectLst/>
              <a:latin typeface="+mn-lt"/>
              <a:ea typeface="+mn-ea"/>
              <a:cs typeface="+mn-cs"/>
            </a:rPr>
            <a:t>2.3</a:t>
          </a:r>
          <a:r>
            <a:rPr lang="nl-NL" sz="1400" baseline="0">
              <a:effectLst/>
              <a:latin typeface="+mn-lt"/>
              <a:ea typeface="+mn-ea"/>
              <a:cs typeface="+mn-cs"/>
            </a:rPr>
            <a:t> </a:t>
          </a:r>
          <a:r>
            <a:rPr lang="nl-NL" sz="1400">
              <a:effectLst/>
              <a:latin typeface="+mn-lt"/>
              <a:ea typeface="+mn-ea"/>
              <a:cs typeface="+mn-cs"/>
            </a:rPr>
            <a:t>Nadat u alle tabbladen hebt doorlopen en goed heeft gecontroleerd of alle nummers (klein/groot), initialen (namen) goed staand vermeld, kunt u het bestand doorsturen naar uw contactpersoon. Uw contactpersoon laat een opzet maken in de studio (duur 1 tot 3 werkdagen). Deze komt ter verificatie naar u toe, na het akkoord wordt de order verder werkt.</a:t>
          </a:r>
        </a:p>
        <a:p>
          <a:pPr lvl="0">
            <a:lnSpc>
              <a:spcPts val="1600"/>
            </a:lnSpc>
          </a:pPr>
          <a:endParaRPr lang="nl-NL" sz="1400">
            <a:effectLst/>
            <a:latin typeface="+mn-lt"/>
            <a:ea typeface="+mn-ea"/>
            <a:cs typeface="+mn-cs"/>
          </a:endParaRPr>
        </a:p>
        <a:p>
          <a:pPr lvl="0">
            <a:lnSpc>
              <a:spcPts val="1200"/>
            </a:lnSpc>
          </a:pPr>
          <a:endParaRPr lang="nl-NL" sz="1100">
            <a:effectLst/>
            <a:latin typeface="+mn-lt"/>
            <a:ea typeface="+mn-ea"/>
            <a:cs typeface="+mn-cs"/>
          </a:endParaRPr>
        </a:p>
        <a:p>
          <a:pPr lvl="0">
            <a:lnSpc>
              <a:spcPts val="1200"/>
            </a:lnSpc>
          </a:pPr>
          <a:r>
            <a:rPr lang="nl-NL" sz="2000" b="1">
              <a:effectLst/>
              <a:latin typeface="+mn-lt"/>
              <a:ea typeface="+mn-ea"/>
              <a:cs typeface="+mn-cs"/>
            </a:rPr>
            <a:t>3. Belangrijke informatie</a:t>
          </a:r>
        </a:p>
        <a:p>
          <a:pPr lvl="0">
            <a:lnSpc>
              <a:spcPts val="1200"/>
            </a:lnSpc>
          </a:pPr>
          <a:endParaRPr lang="nl-NL" sz="1100">
            <a:effectLst/>
            <a:latin typeface="+mn-lt"/>
            <a:ea typeface="+mn-ea"/>
            <a:cs typeface="+mn-cs"/>
          </a:endParaRPr>
        </a:p>
        <a:p>
          <a:pPr lvl="0">
            <a:lnSpc>
              <a:spcPts val="1600"/>
            </a:lnSpc>
          </a:pPr>
          <a:r>
            <a:rPr lang="nl-NL" sz="1400">
              <a:effectLst/>
              <a:latin typeface="+mn-lt"/>
              <a:ea typeface="+mn-ea"/>
              <a:cs typeface="+mn-cs"/>
            </a:rPr>
            <a:t>3.1</a:t>
          </a:r>
          <a:r>
            <a:rPr lang="nl-NL" sz="1400" baseline="0">
              <a:effectLst/>
              <a:latin typeface="+mn-lt"/>
              <a:ea typeface="+mn-ea"/>
              <a:cs typeface="+mn-cs"/>
            </a:rPr>
            <a:t> </a:t>
          </a:r>
          <a:r>
            <a:rPr lang="nl-NL" sz="1400">
              <a:effectLst/>
              <a:latin typeface="+mn-lt"/>
              <a:ea typeface="+mn-ea"/>
              <a:cs typeface="+mn-cs"/>
            </a:rPr>
            <a:t>Wanneer u kleine nummers wilt in combinatie met initialen geef dan duidelijk aan bij welk nummer welk initiaal hoort. Wanneer u bijvoorbeeld nummer 2, 3 &amp; 4 heeft, dan correspondeert het eerst initiaal met het eerste cijfer. </a:t>
          </a:r>
        </a:p>
        <a:p>
          <a:pPr lvl="0">
            <a:lnSpc>
              <a:spcPts val="1200"/>
            </a:lnSpc>
          </a:pPr>
          <a:endParaRPr lang="nl-NL" sz="1400">
            <a:effectLst/>
            <a:latin typeface="+mn-lt"/>
            <a:ea typeface="+mn-ea"/>
            <a:cs typeface="+mn-cs"/>
          </a:endParaRPr>
        </a:p>
        <a:p>
          <a:pPr lvl="0">
            <a:lnSpc>
              <a:spcPts val="1200"/>
            </a:lnSpc>
          </a:pPr>
          <a:r>
            <a:rPr lang="nl-NL" sz="1400">
              <a:effectLst/>
              <a:latin typeface="+mn-lt"/>
              <a:ea typeface="+mn-ea"/>
              <a:cs typeface="+mn-cs"/>
            </a:rPr>
            <a:t>3.2</a:t>
          </a:r>
          <a:r>
            <a:rPr lang="nl-NL" sz="1400" baseline="0">
              <a:effectLst/>
              <a:latin typeface="+mn-lt"/>
              <a:ea typeface="+mn-ea"/>
              <a:cs typeface="+mn-cs"/>
            </a:rPr>
            <a:t> </a:t>
          </a:r>
          <a:r>
            <a:rPr lang="nl-NL" sz="1400">
              <a:effectLst/>
              <a:latin typeface="+mn-lt"/>
              <a:ea typeface="+mn-ea"/>
              <a:cs typeface="+mn-cs"/>
            </a:rPr>
            <a:t>Bij het vermelden van nummer kan dit op de volgende wijze: 2,3, 4 of 2-3-4. Bij de initialen geldt dezelfde wijze: MvdK, YvE, CB, NV of MvdK-YvE-CB-NV.</a:t>
          </a:r>
        </a:p>
        <a:p>
          <a:pPr lvl="0">
            <a:lnSpc>
              <a:spcPts val="1600"/>
            </a:lnSpc>
          </a:pPr>
          <a:endParaRPr lang="nl-NL" sz="1400">
            <a:effectLst/>
            <a:latin typeface="+mn-lt"/>
            <a:ea typeface="+mn-ea"/>
            <a:cs typeface="+mn-cs"/>
          </a:endParaRPr>
        </a:p>
        <a:p>
          <a:pPr lvl="0">
            <a:lnSpc>
              <a:spcPts val="1200"/>
            </a:lnSpc>
          </a:pPr>
          <a:r>
            <a:rPr lang="nl-NL" sz="1400">
              <a:effectLst/>
              <a:latin typeface="+mn-lt"/>
              <a:ea typeface="+mn-ea"/>
              <a:cs typeface="+mn-cs"/>
            </a:rPr>
            <a:t>3.</a:t>
          </a:r>
          <a:r>
            <a:rPr lang="nl-NL" sz="1400" baseline="0">
              <a:effectLst/>
              <a:latin typeface="+mn-lt"/>
              <a:ea typeface="+mn-ea"/>
              <a:cs typeface="+mn-cs"/>
            </a:rPr>
            <a:t>3 </a:t>
          </a:r>
          <a:r>
            <a:rPr lang="nl-NL" sz="1400">
              <a:effectLst/>
              <a:latin typeface="+mn-lt"/>
              <a:ea typeface="+mn-ea"/>
              <a:cs typeface="+mn-cs"/>
            </a:rPr>
            <a:t>De logo’s dienen in EPS-vectoren bestand aangeleverd te worden. Zonder EPS-vectoren bestand kunnen de logo’s niet opgemaakt en besteld worden.</a:t>
          </a:r>
        </a:p>
        <a:p>
          <a:pPr lvl="0">
            <a:lnSpc>
              <a:spcPts val="1600"/>
            </a:lnSpc>
          </a:pPr>
          <a:endParaRPr lang="nl-NL" sz="1400">
            <a:effectLst/>
            <a:latin typeface="+mn-lt"/>
            <a:ea typeface="+mn-ea"/>
            <a:cs typeface="+mn-cs"/>
          </a:endParaRPr>
        </a:p>
        <a:p>
          <a:pPr lvl="0">
            <a:lnSpc>
              <a:spcPts val="1100"/>
            </a:lnSpc>
          </a:pPr>
          <a:r>
            <a:rPr lang="nl-NL" sz="1400">
              <a:effectLst/>
              <a:latin typeface="+mn-lt"/>
              <a:ea typeface="+mn-ea"/>
              <a:cs typeface="+mn-cs"/>
            </a:rPr>
            <a:t>3.4</a:t>
          </a:r>
          <a:r>
            <a:rPr lang="nl-NL" sz="1400" baseline="0">
              <a:effectLst/>
              <a:latin typeface="+mn-lt"/>
              <a:ea typeface="+mn-ea"/>
              <a:cs typeface="+mn-cs"/>
            </a:rPr>
            <a:t> </a:t>
          </a:r>
          <a:r>
            <a:rPr lang="nl-NL" sz="1400">
              <a:effectLst/>
              <a:latin typeface="+mn-lt"/>
              <a:ea typeface="+mn-ea"/>
              <a:cs typeface="+mn-cs"/>
            </a:rPr>
            <a:t>Alle pagina's zijn beter te overzien op een zoom van 75%.</a:t>
          </a:r>
        </a:p>
        <a:p>
          <a:pPr lvl="0">
            <a:lnSpc>
              <a:spcPts val="1100"/>
            </a:lnSpc>
          </a:pPr>
          <a:endParaRPr lang="nl-NL" sz="1400">
            <a:effectLst/>
            <a:latin typeface="+mn-lt"/>
            <a:ea typeface="+mn-ea"/>
            <a:cs typeface="+mn-cs"/>
          </a:endParaRPr>
        </a:p>
        <a:p>
          <a:pPr lvl="0">
            <a:lnSpc>
              <a:spcPts val="1100"/>
            </a:lnSpc>
          </a:pPr>
          <a:r>
            <a:rPr lang="nl-NL" sz="1400">
              <a:effectLst/>
              <a:latin typeface="+mn-lt"/>
              <a:ea typeface="+mn-ea"/>
              <a:cs typeface="+mn-cs"/>
            </a:rPr>
            <a:t>3.5Wanneer u graag de artikelen wilt zien kunt u terecht op de webshop: www.voetbalshop.nl/verenigingen/svhouten</a:t>
          </a:r>
        </a:p>
        <a:p>
          <a:pPr algn="l" rtl="0">
            <a:lnSpc>
              <a:spcPts val="800"/>
            </a:lnSpc>
            <a:defRPr sz="1000"/>
          </a:pPr>
          <a:endParaRPr lang="nl-NL" sz="1100" b="0" i="0" u="none" strike="noStrike" baseline="0">
            <a:solidFill>
              <a:srgbClr val="000000"/>
            </a:solidFill>
            <a:latin typeface="Calibri"/>
            <a:cs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23</xdr:col>
      <xdr:colOff>0</xdr:colOff>
      <xdr:row>39</xdr:row>
      <xdr:rowOff>180975</xdr:rowOff>
    </xdr:to>
    <xdr:pic>
      <xdr:nvPicPr>
        <xdr:cNvPr id="4062" name="Afbeelding 1">
          <a:extLst>
            <a:ext uri="{FF2B5EF4-FFF2-40B4-BE49-F238E27FC236}">
              <a16:creationId xmlns:a16="http://schemas.microsoft.com/office/drawing/2014/main" id="{C0ABBFBE-813E-F05E-2038-BD8CB2CF5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0"/>
          <a:ext cx="5486400" cy="7572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0</xdr:colOff>
      <xdr:row>22</xdr:row>
      <xdr:rowOff>92710</xdr:rowOff>
    </xdr:from>
    <xdr:to>
      <xdr:col>10</xdr:col>
      <xdr:colOff>698279</xdr:colOff>
      <xdr:row>28</xdr:row>
      <xdr:rowOff>141159</xdr:rowOff>
    </xdr:to>
    <xdr:sp macro="[0]!Copy2Summary" textlink="">
      <xdr:nvSpPr>
        <xdr:cNvPr id="2" name="Rechthoek 1">
          <a:extLst>
            <a:ext uri="{FF2B5EF4-FFF2-40B4-BE49-F238E27FC236}">
              <a16:creationId xmlns:a16="http://schemas.microsoft.com/office/drawing/2014/main" id="{037A68C6-2CB5-8AED-0AF9-6D635AB82639}"/>
            </a:ext>
          </a:extLst>
        </xdr:cNvPr>
        <xdr:cNvSpPr/>
      </xdr:nvSpPr>
      <xdr:spPr>
        <a:xfrm>
          <a:off x="5273040" y="4348480"/>
          <a:ext cx="3291840" cy="1168400"/>
        </a:xfrm>
        <a:prstGeom prst="rect">
          <a:avLst/>
        </a:prstGeom>
        <a:solidFill>
          <a:srgbClr val="FF66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nl-NL" sz="1100"/>
        </a:p>
        <a:p>
          <a:pPr algn="ctr"/>
          <a:r>
            <a:rPr lang="nl-NL" sz="2000"/>
            <a:t>Klik voor</a:t>
          </a:r>
        </a:p>
        <a:p>
          <a:pPr algn="ctr"/>
          <a:r>
            <a:rPr lang="nl-NL" sz="2000"/>
            <a:t>samenvatting </a:t>
          </a:r>
        </a:p>
      </xdr:txBody>
    </xdr:sp>
    <xdr:clientData/>
  </xdr:twoCellAnchor>
  <xdr:twoCellAnchor editAs="oneCell">
    <xdr:from>
      <xdr:col>1</xdr:col>
      <xdr:colOff>361950</xdr:colOff>
      <xdr:row>0</xdr:row>
      <xdr:rowOff>104775</xdr:rowOff>
    </xdr:from>
    <xdr:to>
      <xdr:col>4</xdr:col>
      <xdr:colOff>123825</xdr:colOff>
      <xdr:row>2</xdr:row>
      <xdr:rowOff>28575</xdr:rowOff>
    </xdr:to>
    <xdr:pic>
      <xdr:nvPicPr>
        <xdr:cNvPr id="4064" name="Afbeelding 2">
          <a:extLst>
            <a:ext uri="{FF2B5EF4-FFF2-40B4-BE49-F238E27FC236}">
              <a16:creationId xmlns:a16="http://schemas.microsoft.com/office/drawing/2014/main" id="{ED164148-BB87-C7A3-EEDC-25C54A29AD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6850" y="104775"/>
          <a:ext cx="159067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525"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B372AD6-C1CF-46CE-8DFE-89739F2796D7}">
  <we:reference id="wa200009404" version="1.0.0.8" store="nl-NL" storeType="OMEX"/>
  <we:alternateReferences>
    <we:reference id="wa200009404" version="1.0.0.8" store="" storeType="OMEX"/>
  </we:alternateReferences>
  <we:properties>
    <we:property name="claude.fileId" value="&quot;5e5f6a24-897e-4b7f-8130-030cb205e68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E99F-5AC8-4B08-8CB9-333BD1E72F5D}">
  <sheetPr codeName="Blad1"/>
  <dimension ref="A1:Y173"/>
  <sheetViews>
    <sheetView zoomScale="75" zoomScaleNormal="75" workbookViewId="0">
      <selection activeCell="O19" sqref="O19"/>
    </sheetView>
  </sheetViews>
  <sheetFormatPr defaultRowHeight="14.5" x14ac:dyDescent="0.35"/>
  <sheetData>
    <row r="1" spans="1:25" ht="15" customHeight="1" x14ac:dyDescent="0.6">
      <c r="A1" s="6"/>
      <c r="B1" s="7"/>
      <c r="C1" s="7"/>
      <c r="D1" s="7"/>
      <c r="E1" s="7"/>
      <c r="F1" s="7"/>
      <c r="G1" s="7"/>
      <c r="H1" s="7"/>
      <c r="I1" s="7"/>
      <c r="J1" s="7"/>
      <c r="K1" s="7"/>
      <c r="L1" s="7"/>
      <c r="M1" s="7"/>
      <c r="N1" s="7"/>
      <c r="O1" s="7"/>
      <c r="P1" s="7"/>
      <c r="Q1" s="7"/>
      <c r="R1" s="7"/>
      <c r="S1" s="7"/>
      <c r="T1" s="7"/>
      <c r="U1" s="7"/>
      <c r="V1" s="7"/>
      <c r="W1" s="7"/>
      <c r="X1" s="7"/>
      <c r="Y1" s="7"/>
    </row>
    <row r="2" spans="1:25" ht="15" customHeight="1" x14ac:dyDescent="0.6">
      <c r="A2" s="6"/>
      <c r="B2" s="7"/>
      <c r="C2" s="7"/>
      <c r="D2" s="7"/>
      <c r="E2" s="7"/>
      <c r="F2" s="7"/>
      <c r="G2" s="7"/>
      <c r="H2" s="7"/>
      <c r="I2" s="7"/>
      <c r="J2" s="7"/>
      <c r="K2" s="7"/>
      <c r="L2" s="7"/>
      <c r="M2" s="7"/>
      <c r="N2" s="7"/>
      <c r="O2" s="7"/>
      <c r="P2" s="7"/>
      <c r="Q2" s="7"/>
      <c r="R2" s="7"/>
      <c r="S2" s="7"/>
      <c r="T2" s="7"/>
      <c r="U2" s="7"/>
      <c r="V2" s="7"/>
      <c r="W2" s="7"/>
      <c r="X2" s="7"/>
      <c r="Y2" s="7"/>
    </row>
    <row r="3" spans="1:25" ht="15" customHeight="1" x14ac:dyDescent="0.35">
      <c r="A3" s="1"/>
      <c r="B3" s="1"/>
      <c r="C3" s="1"/>
      <c r="D3" s="1"/>
      <c r="E3" s="1"/>
      <c r="F3" s="1"/>
      <c r="G3" s="1"/>
      <c r="H3" s="1"/>
      <c r="I3" s="1"/>
      <c r="J3" s="1"/>
      <c r="K3" s="1"/>
      <c r="L3" s="1"/>
    </row>
    <row r="4" spans="1:25" x14ac:dyDescent="0.35">
      <c r="A4" s="1"/>
      <c r="B4" s="1"/>
      <c r="C4" s="1"/>
      <c r="D4" s="1"/>
      <c r="E4" s="1"/>
      <c r="F4" s="1"/>
      <c r="G4" s="1"/>
      <c r="H4" s="1"/>
      <c r="I4" s="1"/>
      <c r="J4" s="1"/>
      <c r="K4" s="1"/>
      <c r="L4" s="1"/>
    </row>
    <row r="5" spans="1:25" x14ac:dyDescent="0.35">
      <c r="A5" s="1"/>
      <c r="B5" s="1"/>
      <c r="C5" s="1"/>
      <c r="D5" s="1"/>
      <c r="E5" s="1"/>
      <c r="F5" s="1"/>
      <c r="G5" s="1"/>
      <c r="H5" s="1"/>
      <c r="I5" s="1"/>
      <c r="J5" s="1"/>
      <c r="K5" s="1"/>
      <c r="L5" s="1"/>
    </row>
    <row r="6" spans="1:25" x14ac:dyDescent="0.35">
      <c r="A6" s="1"/>
      <c r="B6" s="1"/>
      <c r="C6" s="1"/>
      <c r="D6" s="1"/>
      <c r="E6" s="1"/>
      <c r="F6" s="1"/>
      <c r="G6" s="1"/>
      <c r="H6" s="1"/>
      <c r="I6" s="1"/>
      <c r="J6" s="1"/>
      <c r="K6" s="1"/>
      <c r="L6" s="1"/>
    </row>
    <row r="7" spans="1:25" x14ac:dyDescent="0.35">
      <c r="A7" s="1"/>
      <c r="B7" s="1"/>
      <c r="C7" s="1"/>
      <c r="D7" s="1"/>
      <c r="E7" s="1"/>
      <c r="F7" s="1"/>
      <c r="G7" s="1"/>
      <c r="H7" s="1"/>
      <c r="I7" s="1"/>
      <c r="J7" s="1"/>
      <c r="K7" s="1"/>
      <c r="L7" s="1"/>
    </row>
    <row r="8" spans="1:25" x14ac:dyDescent="0.35">
      <c r="A8" s="1"/>
      <c r="B8" s="1"/>
      <c r="C8" s="1"/>
      <c r="D8" s="1"/>
      <c r="E8" s="1"/>
      <c r="F8" s="1"/>
      <c r="G8" s="1"/>
      <c r="H8" s="1"/>
      <c r="I8" s="1"/>
      <c r="J8" s="1"/>
      <c r="K8" s="1"/>
      <c r="L8" s="1"/>
    </row>
    <row r="9" spans="1:25" x14ac:dyDescent="0.35">
      <c r="A9" s="1"/>
      <c r="B9" s="1"/>
      <c r="C9" s="1"/>
      <c r="D9" s="1"/>
      <c r="E9" s="1"/>
      <c r="F9" s="1"/>
      <c r="G9" s="1"/>
      <c r="H9" s="1"/>
      <c r="I9" s="1"/>
      <c r="J9" s="1"/>
      <c r="K9" s="1"/>
      <c r="L9" s="1"/>
    </row>
    <row r="10" spans="1:25" x14ac:dyDescent="0.35">
      <c r="A10" s="1"/>
      <c r="B10" s="1"/>
      <c r="C10" s="1"/>
      <c r="D10" s="1"/>
      <c r="E10" s="1"/>
      <c r="F10" s="1"/>
      <c r="G10" s="1"/>
      <c r="H10" s="1"/>
      <c r="I10" s="1"/>
      <c r="J10" s="1"/>
      <c r="K10" s="1"/>
      <c r="L10" s="1"/>
    </row>
    <row r="11" spans="1:25" x14ac:dyDescent="0.35">
      <c r="A11" s="1"/>
      <c r="B11" s="1"/>
      <c r="C11" s="1"/>
      <c r="D11" s="1"/>
      <c r="E11" s="1"/>
      <c r="F11" s="1"/>
      <c r="G11" s="1"/>
      <c r="H11" s="1"/>
      <c r="I11" s="1"/>
      <c r="J11" s="1"/>
      <c r="K11" s="1"/>
      <c r="L11" s="1"/>
    </row>
    <row r="12" spans="1:25" x14ac:dyDescent="0.35">
      <c r="A12" s="1"/>
      <c r="B12" s="1"/>
      <c r="C12" s="1"/>
      <c r="D12" s="1"/>
      <c r="E12" s="1"/>
      <c r="F12" s="1"/>
      <c r="G12" s="1"/>
      <c r="H12" s="1"/>
      <c r="I12" s="1"/>
      <c r="J12" s="1"/>
      <c r="K12" s="1"/>
      <c r="L12" s="1"/>
    </row>
    <row r="13" spans="1:25" x14ac:dyDescent="0.35">
      <c r="A13" s="1"/>
      <c r="B13" s="1"/>
      <c r="C13" s="1"/>
      <c r="D13" s="1"/>
      <c r="E13" s="1"/>
      <c r="F13" s="1"/>
      <c r="G13" s="1"/>
      <c r="H13" s="1"/>
      <c r="I13" s="1"/>
      <c r="J13" s="1"/>
      <c r="K13" s="1"/>
      <c r="L13" s="1"/>
    </row>
    <row r="14" spans="1:25" x14ac:dyDescent="0.35">
      <c r="A14" s="1"/>
      <c r="B14" s="1"/>
      <c r="C14" s="1"/>
      <c r="D14" s="1"/>
      <c r="E14" s="1"/>
      <c r="F14" s="1"/>
      <c r="G14" s="1"/>
      <c r="H14" s="1"/>
      <c r="I14" s="1"/>
      <c r="J14" s="1"/>
      <c r="K14" s="1"/>
      <c r="L14" s="1"/>
    </row>
    <row r="15" spans="1:25" x14ac:dyDescent="0.35">
      <c r="A15" s="1"/>
      <c r="B15" s="1"/>
      <c r="C15" s="1"/>
      <c r="D15" s="1"/>
      <c r="E15" s="1"/>
      <c r="F15" s="1"/>
      <c r="G15" s="1"/>
      <c r="H15" s="1"/>
      <c r="I15" s="1"/>
      <c r="J15" s="1"/>
      <c r="K15" s="1"/>
      <c r="L15" s="1"/>
    </row>
    <row r="16" spans="1:25" x14ac:dyDescent="0.35">
      <c r="A16" s="1"/>
      <c r="B16" s="1"/>
      <c r="C16" s="1"/>
      <c r="D16" s="1"/>
      <c r="E16" s="1"/>
      <c r="F16" s="1"/>
      <c r="G16" s="1"/>
      <c r="H16" s="1"/>
      <c r="I16" s="1"/>
      <c r="J16" s="1"/>
      <c r="K16" s="1"/>
      <c r="L16" s="1"/>
    </row>
    <row r="17" spans="1:12" x14ac:dyDescent="0.35">
      <c r="A17" s="1"/>
      <c r="B17" s="1"/>
      <c r="C17" s="1"/>
      <c r="D17" s="1"/>
      <c r="E17" s="1"/>
      <c r="F17" s="1"/>
      <c r="G17" s="1"/>
      <c r="H17" s="1"/>
      <c r="I17" s="1"/>
      <c r="J17" s="1"/>
      <c r="K17" s="1"/>
      <c r="L17" s="1"/>
    </row>
    <row r="18" spans="1:12" x14ac:dyDescent="0.35">
      <c r="A18" s="1"/>
      <c r="B18" s="1"/>
      <c r="C18" s="1"/>
      <c r="D18" s="1"/>
      <c r="E18" s="1"/>
      <c r="F18" s="1"/>
      <c r="G18" s="1"/>
      <c r="H18" s="1"/>
      <c r="I18" s="1"/>
      <c r="J18" s="1"/>
      <c r="K18" s="1"/>
      <c r="L18" s="1"/>
    </row>
    <row r="19" spans="1:12" x14ac:dyDescent="0.35">
      <c r="A19" s="1"/>
      <c r="B19" s="1"/>
      <c r="C19" s="1"/>
      <c r="D19" s="1"/>
      <c r="E19" s="1"/>
      <c r="F19" s="1"/>
      <c r="G19" s="1"/>
      <c r="H19" s="1"/>
      <c r="I19" s="1"/>
      <c r="J19" s="1"/>
      <c r="K19" s="1"/>
      <c r="L19" s="1"/>
    </row>
    <row r="20" spans="1:12" x14ac:dyDescent="0.35">
      <c r="A20" s="1"/>
      <c r="B20" s="1"/>
      <c r="C20" s="1"/>
      <c r="D20" s="1"/>
      <c r="E20" s="1"/>
      <c r="F20" s="1"/>
      <c r="G20" s="1"/>
      <c r="H20" s="1"/>
      <c r="I20" s="1"/>
      <c r="J20" s="1"/>
      <c r="K20" s="1"/>
      <c r="L20" s="1"/>
    </row>
    <row r="21" spans="1:12" x14ac:dyDescent="0.35">
      <c r="A21" s="1"/>
      <c r="B21" s="1"/>
      <c r="C21" s="1"/>
      <c r="D21" s="1"/>
      <c r="E21" s="1"/>
      <c r="F21" s="1"/>
      <c r="G21" s="1"/>
      <c r="H21" s="1"/>
      <c r="I21" s="1"/>
      <c r="J21" s="1"/>
      <c r="K21" s="1"/>
      <c r="L21" s="1"/>
    </row>
    <row r="22" spans="1:12" x14ac:dyDescent="0.35">
      <c r="A22" s="1"/>
      <c r="B22" s="1"/>
      <c r="C22" s="1"/>
      <c r="D22" s="1"/>
      <c r="E22" s="1"/>
      <c r="F22" s="1"/>
      <c r="G22" s="1"/>
      <c r="H22" s="1"/>
      <c r="I22" s="1"/>
      <c r="J22" s="1"/>
      <c r="K22" s="1"/>
      <c r="L22" s="1"/>
    </row>
    <row r="23" spans="1:12" x14ac:dyDescent="0.35">
      <c r="A23" s="1"/>
      <c r="B23" s="1"/>
      <c r="C23" s="1"/>
      <c r="D23" s="1"/>
      <c r="E23" s="1"/>
      <c r="F23" s="1"/>
      <c r="G23" s="1"/>
      <c r="H23" s="1"/>
      <c r="I23" s="1"/>
      <c r="J23" s="1"/>
      <c r="K23" s="1"/>
      <c r="L23" s="1"/>
    </row>
    <row r="24" spans="1:12" x14ac:dyDescent="0.35">
      <c r="A24" s="1"/>
      <c r="B24" s="1"/>
      <c r="C24" s="1"/>
      <c r="D24" s="1"/>
      <c r="E24" s="1"/>
      <c r="F24" s="1"/>
      <c r="G24" s="1"/>
      <c r="H24" s="1"/>
      <c r="I24" s="1"/>
      <c r="J24" s="1"/>
      <c r="K24" s="1"/>
      <c r="L24" s="1"/>
    </row>
    <row r="25" spans="1:12" x14ac:dyDescent="0.35">
      <c r="A25" s="1"/>
      <c r="B25" s="1"/>
      <c r="C25" s="1"/>
      <c r="D25" s="1"/>
      <c r="E25" s="1"/>
      <c r="F25" s="1"/>
      <c r="G25" s="1"/>
      <c r="H25" s="1"/>
      <c r="I25" s="1"/>
      <c r="J25" s="1"/>
      <c r="K25" s="1"/>
      <c r="L25" s="1"/>
    </row>
    <row r="26" spans="1:12" x14ac:dyDescent="0.35">
      <c r="A26" s="1"/>
      <c r="B26" s="1"/>
      <c r="C26" s="1"/>
      <c r="D26" s="1"/>
      <c r="E26" s="1"/>
      <c r="F26" s="1"/>
      <c r="G26" s="1"/>
      <c r="H26" s="1"/>
      <c r="I26" s="1"/>
      <c r="J26" s="1"/>
      <c r="K26" s="1"/>
      <c r="L26" s="1"/>
    </row>
    <row r="27" spans="1:12" x14ac:dyDescent="0.35">
      <c r="A27" s="1"/>
      <c r="B27" s="1"/>
      <c r="C27" s="1"/>
      <c r="D27" s="1"/>
      <c r="E27" s="1"/>
      <c r="F27" s="1"/>
      <c r="G27" s="1"/>
      <c r="H27" s="1"/>
      <c r="I27" s="1"/>
      <c r="J27" s="1"/>
      <c r="K27" s="1"/>
      <c r="L27" s="1"/>
    </row>
    <row r="28" spans="1:12" x14ac:dyDescent="0.35">
      <c r="A28" s="1"/>
      <c r="B28" s="1"/>
      <c r="C28" s="1"/>
      <c r="D28" s="1"/>
      <c r="E28" s="1"/>
      <c r="F28" s="1"/>
      <c r="G28" s="1"/>
      <c r="H28" s="1"/>
      <c r="I28" s="1"/>
      <c r="J28" s="1"/>
      <c r="K28" s="1"/>
      <c r="L28" s="1"/>
    </row>
    <row r="29" spans="1:12" x14ac:dyDescent="0.35">
      <c r="A29" s="1"/>
      <c r="B29" s="1"/>
      <c r="C29" s="1"/>
      <c r="D29" s="1"/>
      <c r="E29" s="1"/>
      <c r="F29" s="1"/>
      <c r="G29" s="1"/>
      <c r="H29" s="1"/>
      <c r="I29" s="1"/>
      <c r="J29" s="1"/>
      <c r="K29" s="1"/>
      <c r="L29" s="1"/>
    </row>
    <row r="30" spans="1:12" x14ac:dyDescent="0.35">
      <c r="A30" s="1"/>
      <c r="B30" s="1"/>
      <c r="C30" s="1"/>
      <c r="D30" s="1"/>
      <c r="E30" s="1"/>
      <c r="F30" s="1"/>
      <c r="G30" s="1"/>
      <c r="H30" s="1"/>
      <c r="I30" s="1"/>
      <c r="J30" s="1"/>
      <c r="K30" s="1"/>
      <c r="L30" s="1"/>
    </row>
    <row r="31" spans="1:12" x14ac:dyDescent="0.35">
      <c r="A31" s="1"/>
      <c r="B31" s="1"/>
      <c r="C31" s="1"/>
      <c r="D31" s="1"/>
      <c r="E31" s="1"/>
      <c r="F31" s="1"/>
      <c r="G31" s="1"/>
      <c r="H31" s="1"/>
      <c r="I31" s="1"/>
      <c r="J31" s="1"/>
      <c r="K31" s="1"/>
      <c r="L31" s="1"/>
    </row>
    <row r="32" spans="1:12" x14ac:dyDescent="0.35">
      <c r="A32" s="1"/>
      <c r="B32" s="1"/>
      <c r="C32" s="1"/>
      <c r="D32" s="1"/>
      <c r="E32" s="1"/>
      <c r="F32" s="1"/>
      <c r="G32" s="1"/>
      <c r="H32" s="1"/>
      <c r="I32" s="1"/>
      <c r="J32" s="1"/>
      <c r="K32" s="1"/>
      <c r="L32" s="1"/>
    </row>
    <row r="33" spans="1:12" x14ac:dyDescent="0.35">
      <c r="A33" s="1"/>
      <c r="B33" s="1"/>
      <c r="C33" s="1"/>
      <c r="D33" s="1"/>
      <c r="E33" s="1"/>
      <c r="F33" s="1"/>
      <c r="G33" s="1"/>
      <c r="H33" s="1"/>
      <c r="I33" s="1"/>
      <c r="J33" s="1"/>
      <c r="K33" s="1"/>
      <c r="L33" s="1"/>
    </row>
    <row r="34" spans="1:12" x14ac:dyDescent="0.35">
      <c r="A34" s="1"/>
      <c r="B34" s="1"/>
      <c r="C34" s="1"/>
      <c r="D34" s="1"/>
      <c r="E34" s="1"/>
      <c r="F34" s="1"/>
      <c r="G34" s="1"/>
      <c r="H34" s="1"/>
      <c r="I34" s="1"/>
      <c r="J34" s="1"/>
      <c r="K34" s="1"/>
      <c r="L34" s="1"/>
    </row>
    <row r="35" spans="1:12" x14ac:dyDescent="0.35">
      <c r="A35" s="1"/>
      <c r="B35" s="1"/>
      <c r="C35" s="1"/>
      <c r="D35" s="1"/>
      <c r="E35" s="1"/>
      <c r="F35" s="1"/>
      <c r="G35" s="1"/>
      <c r="H35" s="1"/>
      <c r="I35" s="1"/>
      <c r="J35" s="1"/>
      <c r="K35" s="1"/>
      <c r="L35" s="1"/>
    </row>
    <row r="36" spans="1:12" x14ac:dyDescent="0.35">
      <c r="A36" s="1"/>
      <c r="B36" s="1"/>
      <c r="C36" s="1"/>
      <c r="D36" s="1"/>
      <c r="E36" s="1"/>
      <c r="F36" s="1"/>
      <c r="G36" s="1"/>
      <c r="H36" s="1"/>
      <c r="I36" s="1"/>
      <c r="J36" s="1"/>
      <c r="K36" s="1"/>
      <c r="L36" s="1"/>
    </row>
    <row r="37" spans="1:12" x14ac:dyDescent="0.35">
      <c r="A37" s="1"/>
      <c r="B37" s="1"/>
      <c r="C37" s="1"/>
      <c r="D37" s="1"/>
      <c r="E37" s="1"/>
      <c r="F37" s="1"/>
      <c r="G37" s="1"/>
      <c r="H37" s="1"/>
      <c r="I37" s="1"/>
      <c r="J37" s="1"/>
      <c r="K37" s="1"/>
      <c r="L37" s="1"/>
    </row>
    <row r="38" spans="1:12" x14ac:dyDescent="0.35">
      <c r="A38" s="1"/>
      <c r="B38" s="1"/>
      <c r="C38" s="1"/>
      <c r="D38" s="1"/>
      <c r="E38" s="1"/>
      <c r="F38" s="1"/>
      <c r="G38" s="1"/>
      <c r="H38" s="1"/>
      <c r="I38" s="1"/>
      <c r="J38" s="1"/>
      <c r="K38" s="1"/>
      <c r="L38" s="1"/>
    </row>
    <row r="39" spans="1:12" x14ac:dyDescent="0.35">
      <c r="A39" s="1"/>
      <c r="B39" s="1"/>
      <c r="C39" s="1"/>
      <c r="D39" s="1"/>
      <c r="E39" s="1"/>
      <c r="F39" s="1"/>
      <c r="G39" s="1"/>
      <c r="H39" s="1"/>
      <c r="I39" s="1"/>
      <c r="J39" s="1"/>
      <c r="K39" s="1"/>
      <c r="L39" s="1"/>
    </row>
    <row r="40" spans="1:12" x14ac:dyDescent="0.35">
      <c r="A40" s="1"/>
      <c r="B40" s="1"/>
      <c r="C40" s="1"/>
      <c r="D40" s="1"/>
      <c r="E40" s="1"/>
      <c r="F40" s="1"/>
      <c r="G40" s="1"/>
      <c r="H40" s="1"/>
      <c r="I40" s="1"/>
      <c r="J40" s="1"/>
      <c r="K40" s="1"/>
      <c r="L40" s="1"/>
    </row>
    <row r="41" spans="1:12" x14ac:dyDescent="0.35">
      <c r="A41" s="18"/>
      <c r="B41" s="18"/>
      <c r="C41" s="18"/>
      <c r="D41" s="18"/>
      <c r="E41" s="1"/>
      <c r="F41" s="1"/>
      <c r="G41" s="1"/>
      <c r="H41" s="1"/>
      <c r="I41" s="1"/>
      <c r="J41" s="1"/>
      <c r="K41" s="1"/>
      <c r="L41" s="1"/>
    </row>
    <row r="42" spans="1:12" x14ac:dyDescent="0.35">
      <c r="A42" s="18"/>
      <c r="B42" s="18"/>
      <c r="C42" s="18"/>
      <c r="D42" s="18"/>
      <c r="E42" s="1"/>
      <c r="F42" s="1"/>
      <c r="G42" s="1"/>
      <c r="H42" s="1"/>
      <c r="I42" s="1"/>
      <c r="J42" s="1"/>
      <c r="K42" s="1"/>
      <c r="L42" s="1"/>
    </row>
    <row r="43" spans="1:12" x14ac:dyDescent="0.35">
      <c r="A43" s="18"/>
      <c r="B43" s="18"/>
      <c r="C43" s="18"/>
      <c r="D43" s="18"/>
      <c r="E43" s="1"/>
      <c r="F43" s="1"/>
      <c r="G43" s="1"/>
      <c r="H43" s="1"/>
      <c r="I43" s="1"/>
      <c r="J43" s="1"/>
      <c r="K43" s="1"/>
      <c r="L43" s="1"/>
    </row>
    <row r="44" spans="1:12" x14ac:dyDescent="0.35">
      <c r="A44" s="18"/>
      <c r="B44" s="18"/>
      <c r="C44" s="18"/>
      <c r="D44" s="18"/>
      <c r="E44" s="1"/>
      <c r="F44" s="1"/>
      <c r="G44" s="1"/>
      <c r="H44" s="1"/>
      <c r="I44" s="1"/>
      <c r="J44" s="1"/>
      <c r="K44" s="1"/>
      <c r="L44" s="1"/>
    </row>
    <row r="45" spans="1:12" x14ac:dyDescent="0.35">
      <c r="A45" s="18"/>
      <c r="B45" s="18"/>
      <c r="C45" s="18"/>
      <c r="D45" s="18"/>
      <c r="E45" s="18"/>
      <c r="F45" s="1"/>
      <c r="G45" s="1"/>
      <c r="H45" s="1"/>
      <c r="I45" s="1"/>
      <c r="J45" s="1"/>
      <c r="K45" s="1"/>
      <c r="L45" s="1"/>
    </row>
    <row r="46" spans="1:12" x14ac:dyDescent="0.35">
      <c r="A46" s="18"/>
      <c r="B46" s="18"/>
      <c r="C46" s="18"/>
      <c r="D46" s="18"/>
      <c r="E46" s="18"/>
      <c r="F46" s="1"/>
      <c r="G46" s="1"/>
      <c r="H46" s="1"/>
      <c r="I46" s="1"/>
      <c r="J46" s="1"/>
      <c r="K46" s="1"/>
      <c r="L46" s="1"/>
    </row>
    <row r="47" spans="1:12" x14ac:dyDescent="0.35">
      <c r="A47" s="18"/>
      <c r="B47" s="18"/>
      <c r="C47" s="18"/>
      <c r="D47" s="18"/>
      <c r="E47" s="18"/>
      <c r="F47" s="1"/>
      <c r="G47" s="1"/>
      <c r="H47" s="1"/>
      <c r="I47" s="1"/>
      <c r="J47" s="1"/>
      <c r="K47" s="1"/>
      <c r="L47" s="1"/>
    </row>
    <row r="48" spans="1:12" x14ac:dyDescent="0.35">
      <c r="A48" s="18"/>
      <c r="B48" s="18"/>
      <c r="C48" s="18"/>
      <c r="D48" s="18"/>
      <c r="E48" s="18"/>
      <c r="F48" s="1"/>
      <c r="G48" s="1"/>
      <c r="H48" s="1"/>
      <c r="I48" s="1"/>
      <c r="J48" s="1"/>
      <c r="K48" s="1"/>
      <c r="L48" s="1"/>
    </row>
    <row r="49" spans="1:12" x14ac:dyDescent="0.35">
      <c r="A49" s="18"/>
      <c r="B49" s="2"/>
      <c r="C49" s="2"/>
      <c r="D49" s="2"/>
      <c r="E49" s="2"/>
      <c r="F49" s="1"/>
      <c r="G49" s="1"/>
      <c r="H49" s="1"/>
      <c r="I49" s="1"/>
      <c r="J49" s="1"/>
      <c r="K49" s="1"/>
      <c r="L49" s="1"/>
    </row>
    <row r="50" spans="1:12" x14ac:dyDescent="0.35">
      <c r="A50" s="18"/>
      <c r="B50" s="2"/>
      <c r="C50" s="2"/>
      <c r="D50" s="2"/>
      <c r="E50" s="2"/>
      <c r="F50" s="2"/>
      <c r="G50" s="2"/>
      <c r="H50" s="1"/>
      <c r="I50" s="1"/>
      <c r="J50" s="1"/>
      <c r="K50" s="1"/>
      <c r="L50" s="1"/>
    </row>
    <row r="51" spans="1:12" x14ac:dyDescent="0.35">
      <c r="A51" s="18"/>
      <c r="B51" s="2"/>
      <c r="C51" s="2"/>
      <c r="D51" s="2"/>
      <c r="E51" s="2"/>
      <c r="F51" s="3"/>
      <c r="G51" s="3"/>
      <c r="H51" s="1"/>
      <c r="I51" s="1"/>
      <c r="J51" s="1"/>
      <c r="K51" s="1"/>
      <c r="L51" s="1"/>
    </row>
    <row r="52" spans="1:12" x14ac:dyDescent="0.35">
      <c r="A52" s="18"/>
      <c r="B52" s="2"/>
      <c r="C52" s="2"/>
      <c r="D52" s="2"/>
      <c r="E52" s="2"/>
      <c r="F52" s="3"/>
      <c r="G52" s="3"/>
      <c r="H52" s="1"/>
      <c r="I52" s="1"/>
      <c r="J52" s="1"/>
      <c r="K52" s="1"/>
      <c r="L52" s="1"/>
    </row>
    <row r="53" spans="1:12" x14ac:dyDescent="0.35">
      <c r="A53" s="18"/>
      <c r="B53" s="2"/>
      <c r="C53" s="2"/>
      <c r="D53" s="2"/>
      <c r="E53" s="2"/>
      <c r="F53" s="3"/>
      <c r="G53" s="3"/>
      <c r="H53" s="1"/>
      <c r="I53" s="1"/>
      <c r="J53" s="1"/>
      <c r="K53" s="1"/>
      <c r="L53" s="1"/>
    </row>
    <row r="54" spans="1:12" x14ac:dyDescent="0.35">
      <c r="A54" s="18"/>
      <c r="B54" s="10"/>
      <c r="C54" s="10"/>
      <c r="D54" s="10"/>
      <c r="E54" s="10"/>
      <c r="F54" s="5"/>
      <c r="G54" s="5"/>
    </row>
    <row r="55" spans="1:12" x14ac:dyDescent="0.35">
      <c r="A55" s="10"/>
      <c r="B55" s="10"/>
      <c r="C55" s="10"/>
      <c r="D55" s="10"/>
      <c r="E55" s="10"/>
      <c r="F55" s="5"/>
      <c r="G55" s="5"/>
    </row>
    <row r="56" spans="1:12" x14ac:dyDescent="0.35">
      <c r="A56" s="10"/>
      <c r="B56" s="10"/>
      <c r="C56" s="10"/>
      <c r="D56" s="10"/>
      <c r="E56" s="10"/>
      <c r="F56" s="5"/>
      <c r="G56" s="5"/>
    </row>
    <row r="57" spans="1:12" x14ac:dyDescent="0.35">
      <c r="A57" s="10"/>
      <c r="B57" s="10"/>
      <c r="C57" s="10"/>
      <c r="D57" s="10"/>
      <c r="E57" s="10"/>
      <c r="F57" s="5"/>
      <c r="G57" s="5"/>
    </row>
    <row r="58" spans="1:12" x14ac:dyDescent="0.35">
      <c r="A58" s="10"/>
      <c r="B58" s="10"/>
      <c r="C58" s="10"/>
      <c r="D58" s="10"/>
      <c r="E58" s="10"/>
      <c r="F58" s="5"/>
      <c r="G58" s="5"/>
    </row>
    <row r="59" spans="1:12" x14ac:dyDescent="0.35">
      <c r="A59" s="10"/>
      <c r="B59" s="10"/>
      <c r="C59" s="10"/>
      <c r="D59" s="10"/>
      <c r="E59" s="10"/>
      <c r="F59" s="5"/>
      <c r="G59" s="5"/>
    </row>
    <row r="60" spans="1:12" x14ac:dyDescent="0.35">
      <c r="A60" s="10"/>
      <c r="B60" s="10"/>
      <c r="C60" s="10"/>
      <c r="D60" s="10"/>
      <c r="E60" s="10"/>
      <c r="F60" s="5"/>
      <c r="G60" s="5"/>
    </row>
    <row r="61" spans="1:12" x14ac:dyDescent="0.35">
      <c r="A61" s="10"/>
      <c r="B61" s="10"/>
      <c r="C61" s="10"/>
      <c r="D61" s="10"/>
      <c r="E61" s="10"/>
      <c r="F61" s="5"/>
      <c r="G61" s="5"/>
    </row>
    <row r="62" spans="1:12" x14ac:dyDescent="0.35">
      <c r="A62" s="10"/>
      <c r="B62" s="10"/>
      <c r="C62" s="10"/>
      <c r="D62" s="10"/>
      <c r="E62" s="10"/>
      <c r="F62" s="5"/>
      <c r="G62" s="5"/>
    </row>
    <row r="63" spans="1:12" x14ac:dyDescent="0.35">
      <c r="A63" s="10"/>
      <c r="B63" s="10"/>
      <c r="C63" s="10"/>
      <c r="D63" s="10"/>
      <c r="E63" s="10"/>
      <c r="F63" s="5"/>
      <c r="G63" s="5"/>
    </row>
    <row r="64" spans="1:12" x14ac:dyDescent="0.35">
      <c r="A64" s="10"/>
      <c r="B64" s="10"/>
      <c r="C64" s="10"/>
      <c r="D64" s="10"/>
      <c r="E64" s="10"/>
      <c r="F64" s="5"/>
      <c r="G64" s="5"/>
    </row>
    <row r="65" spans="1:7" x14ac:dyDescent="0.35">
      <c r="A65" s="10"/>
      <c r="B65" s="10"/>
      <c r="C65" s="10"/>
      <c r="D65" s="10"/>
      <c r="E65" s="5"/>
      <c r="F65" s="5"/>
      <c r="G65" s="5"/>
    </row>
    <row r="66" spans="1:7" x14ac:dyDescent="0.35">
      <c r="A66" s="10"/>
      <c r="B66" s="10"/>
      <c r="C66" s="10"/>
      <c r="D66" s="10"/>
      <c r="E66" s="5"/>
      <c r="F66" s="5"/>
      <c r="G66" s="5"/>
    </row>
    <row r="67" spans="1:7" x14ac:dyDescent="0.35">
      <c r="A67" s="4">
        <v>100</v>
      </c>
      <c r="B67" s="4">
        <v>30</v>
      </c>
      <c r="C67" s="5"/>
      <c r="D67" s="5"/>
      <c r="E67" s="5"/>
      <c r="F67" s="5"/>
      <c r="G67" s="5"/>
    </row>
    <row r="68" spans="1:7" x14ac:dyDescent="0.35">
      <c r="A68" s="4">
        <v>100</v>
      </c>
      <c r="B68" s="4">
        <v>30</v>
      </c>
      <c r="C68" s="5"/>
      <c r="D68" s="5"/>
      <c r="E68" s="5"/>
      <c r="F68" s="5"/>
      <c r="G68" s="5"/>
    </row>
    <row r="69" spans="1:7" x14ac:dyDescent="0.35">
      <c r="A69" s="4">
        <v>100</v>
      </c>
      <c r="B69" s="4">
        <v>30</v>
      </c>
      <c r="C69" s="5"/>
      <c r="D69" s="5"/>
      <c r="E69" s="5"/>
      <c r="F69" s="5"/>
      <c r="G69" s="5"/>
    </row>
    <row r="70" spans="1:7" x14ac:dyDescent="0.35">
      <c r="A70" s="4">
        <v>100</v>
      </c>
      <c r="B70" s="4">
        <v>30</v>
      </c>
      <c r="C70" s="5"/>
      <c r="D70" s="5"/>
      <c r="E70" s="5"/>
      <c r="F70" s="5"/>
      <c r="G70" s="5"/>
    </row>
    <row r="71" spans="1:7" x14ac:dyDescent="0.35">
      <c r="A71" s="4">
        <v>100</v>
      </c>
      <c r="B71" s="4">
        <v>30</v>
      </c>
      <c r="C71" s="5"/>
      <c r="D71" s="5"/>
      <c r="E71" s="5"/>
      <c r="F71" s="5"/>
      <c r="G71" s="5"/>
    </row>
    <row r="72" spans="1:7" x14ac:dyDescent="0.35">
      <c r="A72" s="4">
        <v>100</v>
      </c>
      <c r="B72" s="4">
        <v>30</v>
      </c>
      <c r="C72" s="5"/>
      <c r="D72" s="5"/>
      <c r="E72" s="5"/>
      <c r="F72" s="5"/>
      <c r="G72" s="5"/>
    </row>
    <row r="73" spans="1:7" x14ac:dyDescent="0.35">
      <c r="A73" s="4">
        <v>100</v>
      </c>
      <c r="B73" s="4">
        <v>30</v>
      </c>
      <c r="C73" s="5"/>
      <c r="D73" s="5"/>
      <c r="E73" s="5"/>
      <c r="F73" s="5"/>
      <c r="G73" s="5"/>
    </row>
    <row r="74" spans="1:7" x14ac:dyDescent="0.35">
      <c r="A74" s="4">
        <v>100</v>
      </c>
      <c r="B74" s="4">
        <v>30</v>
      </c>
      <c r="C74" s="5"/>
      <c r="D74" s="5"/>
      <c r="E74" s="5"/>
      <c r="F74" s="5"/>
      <c r="G74" s="5"/>
    </row>
    <row r="75" spans="1:7" x14ac:dyDescent="0.35">
      <c r="A75" s="4">
        <v>100</v>
      </c>
      <c r="B75" s="4">
        <v>30</v>
      </c>
      <c r="C75" s="5"/>
      <c r="D75" s="5"/>
      <c r="E75" s="5"/>
      <c r="F75" s="5"/>
      <c r="G75" s="5"/>
    </row>
    <row r="76" spans="1:7" x14ac:dyDescent="0.35">
      <c r="A76" s="4">
        <v>100</v>
      </c>
      <c r="B76" s="4">
        <v>30</v>
      </c>
      <c r="C76" s="5"/>
      <c r="D76" s="5"/>
      <c r="E76" s="5"/>
      <c r="F76" s="5"/>
      <c r="G76" s="5"/>
    </row>
    <row r="77" spans="1:7" x14ac:dyDescent="0.35">
      <c r="A77" s="4">
        <v>100</v>
      </c>
      <c r="B77" s="4">
        <v>30</v>
      </c>
      <c r="C77" s="5"/>
      <c r="D77" s="5"/>
      <c r="E77" s="5"/>
      <c r="F77" s="5"/>
      <c r="G77" s="5"/>
    </row>
    <row r="78" spans="1:7" x14ac:dyDescent="0.35">
      <c r="A78" s="4">
        <v>100</v>
      </c>
      <c r="B78" s="4">
        <v>30</v>
      </c>
      <c r="C78" s="5"/>
      <c r="D78" s="5"/>
      <c r="E78" s="5"/>
      <c r="F78" s="5"/>
      <c r="G78" s="5"/>
    </row>
    <row r="79" spans="1:7" x14ac:dyDescent="0.35">
      <c r="A79" s="4">
        <v>100</v>
      </c>
      <c r="B79" s="4">
        <v>30</v>
      </c>
      <c r="C79" s="5"/>
      <c r="D79" s="5"/>
      <c r="E79" s="5"/>
      <c r="F79" s="5"/>
      <c r="G79" s="5"/>
    </row>
    <row r="80" spans="1:7" x14ac:dyDescent="0.35">
      <c r="A80" s="4">
        <v>100</v>
      </c>
      <c r="B80" s="4">
        <v>30</v>
      </c>
      <c r="C80" s="5"/>
      <c r="D80" s="5"/>
      <c r="E80" s="5"/>
      <c r="F80" s="5"/>
      <c r="G80" s="5"/>
    </row>
    <row r="81" spans="1:7" x14ac:dyDescent="0.35">
      <c r="A81" s="4">
        <v>100</v>
      </c>
      <c r="B81" s="4">
        <v>30</v>
      </c>
      <c r="C81" s="5"/>
      <c r="D81" s="5"/>
      <c r="E81" s="5"/>
      <c r="F81" s="5"/>
      <c r="G81" s="5"/>
    </row>
    <row r="82" spans="1:7" x14ac:dyDescent="0.35">
      <c r="A82" s="4">
        <v>100</v>
      </c>
      <c r="B82" s="4">
        <v>30</v>
      </c>
      <c r="C82" s="5"/>
      <c r="D82" s="5"/>
      <c r="E82" s="5"/>
      <c r="F82" s="5"/>
      <c r="G82" s="5"/>
    </row>
    <row r="83" spans="1:7" x14ac:dyDescent="0.35">
      <c r="A83" s="4">
        <v>100</v>
      </c>
      <c r="B83" s="4">
        <v>30</v>
      </c>
      <c r="C83" s="5"/>
      <c r="D83" s="5"/>
      <c r="E83" s="5"/>
      <c r="F83" s="5"/>
      <c r="G83" s="5"/>
    </row>
    <row r="84" spans="1:7" x14ac:dyDescent="0.35">
      <c r="A84" s="4">
        <v>100</v>
      </c>
      <c r="B84" s="4">
        <v>30</v>
      </c>
      <c r="C84" s="5"/>
      <c r="D84" s="5"/>
      <c r="E84" s="5"/>
      <c r="F84" s="5"/>
      <c r="G84" s="5"/>
    </row>
    <row r="85" spans="1:7" x14ac:dyDescent="0.35">
      <c r="A85" s="4">
        <v>100</v>
      </c>
      <c r="B85" s="4">
        <v>30</v>
      </c>
      <c r="C85" s="5"/>
      <c r="D85" s="5"/>
      <c r="E85" s="5"/>
      <c r="F85" s="5"/>
      <c r="G85" s="5"/>
    </row>
    <row r="86" spans="1:7" x14ac:dyDescent="0.35">
      <c r="A86" s="4">
        <v>100</v>
      </c>
      <c r="B86" s="4">
        <v>30</v>
      </c>
      <c r="C86" s="5"/>
      <c r="D86" s="5"/>
      <c r="E86" s="5"/>
      <c r="F86" s="5"/>
      <c r="G86" s="5"/>
    </row>
    <row r="87" spans="1:7" x14ac:dyDescent="0.35">
      <c r="A87" s="4">
        <v>100</v>
      </c>
      <c r="B87" s="4">
        <v>30</v>
      </c>
      <c r="C87" s="5"/>
      <c r="D87" s="5"/>
      <c r="E87" s="5"/>
      <c r="F87" s="5"/>
      <c r="G87" s="5"/>
    </row>
    <row r="88" spans="1:7" x14ac:dyDescent="0.35">
      <c r="A88" s="4">
        <v>100</v>
      </c>
      <c r="B88" s="4">
        <v>30</v>
      </c>
      <c r="C88" s="5"/>
      <c r="D88" s="5"/>
      <c r="E88" s="5"/>
      <c r="F88" s="5"/>
      <c r="G88" s="5"/>
    </row>
    <row r="89" spans="1:7" x14ac:dyDescent="0.35">
      <c r="A89" s="4">
        <v>100</v>
      </c>
      <c r="B89" s="4">
        <v>30</v>
      </c>
      <c r="C89" s="5"/>
      <c r="D89" s="5"/>
      <c r="E89" s="5"/>
      <c r="F89" s="5"/>
      <c r="G89" s="5"/>
    </row>
    <row r="90" spans="1:7" x14ac:dyDescent="0.35">
      <c r="A90" s="4">
        <v>100</v>
      </c>
      <c r="B90" s="4">
        <v>30</v>
      </c>
      <c r="C90" s="5"/>
      <c r="D90" s="5"/>
      <c r="E90" s="5"/>
      <c r="F90" s="5"/>
      <c r="G90" s="5"/>
    </row>
    <row r="91" spans="1:7" x14ac:dyDescent="0.35">
      <c r="A91" s="4">
        <v>100</v>
      </c>
      <c r="B91" s="4">
        <v>30</v>
      </c>
      <c r="C91" s="5"/>
      <c r="D91" s="5"/>
      <c r="E91" s="5"/>
      <c r="F91" s="5"/>
      <c r="G91" s="5"/>
    </row>
    <row r="92" spans="1:7" x14ac:dyDescent="0.35">
      <c r="A92" s="4">
        <v>100</v>
      </c>
      <c r="B92" s="4">
        <v>30</v>
      </c>
      <c r="C92" s="5"/>
      <c r="D92" s="5"/>
      <c r="E92" s="5"/>
      <c r="F92" s="5"/>
      <c r="G92" s="5"/>
    </row>
    <row r="93" spans="1:7" x14ac:dyDescent="0.35">
      <c r="A93" s="4">
        <v>100</v>
      </c>
      <c r="B93" s="4">
        <v>30</v>
      </c>
      <c r="C93" s="4"/>
    </row>
    <row r="94" spans="1:7" x14ac:dyDescent="0.35">
      <c r="A94" s="4">
        <v>100</v>
      </c>
      <c r="B94" s="4">
        <v>30</v>
      </c>
      <c r="C94" s="4"/>
    </row>
    <row r="95" spans="1:7" x14ac:dyDescent="0.35">
      <c r="A95" s="4">
        <v>100</v>
      </c>
      <c r="B95" s="4">
        <v>30</v>
      </c>
      <c r="C95" s="4"/>
    </row>
    <row r="96" spans="1:7" x14ac:dyDescent="0.35">
      <c r="A96" s="4">
        <v>100</v>
      </c>
      <c r="B96" s="4">
        <v>30</v>
      </c>
      <c r="C96" s="4"/>
    </row>
    <row r="97" spans="1:3" x14ac:dyDescent="0.35">
      <c r="A97" s="4">
        <v>100</v>
      </c>
      <c r="B97" s="4">
        <v>30</v>
      </c>
      <c r="C97" s="4"/>
    </row>
    <row r="98" spans="1:3" x14ac:dyDescent="0.35">
      <c r="A98" s="4">
        <v>100</v>
      </c>
      <c r="B98" s="4">
        <v>30</v>
      </c>
      <c r="C98" s="4"/>
    </row>
    <row r="99" spans="1:3" x14ac:dyDescent="0.35">
      <c r="A99" s="4">
        <v>100</v>
      </c>
      <c r="B99" s="4">
        <v>30</v>
      </c>
      <c r="C99" s="4"/>
    </row>
    <row r="100" spans="1:3" x14ac:dyDescent="0.35">
      <c r="A100" s="4">
        <v>100</v>
      </c>
      <c r="B100" s="4">
        <v>30</v>
      </c>
      <c r="C100" s="4"/>
    </row>
    <row r="101" spans="1:3" x14ac:dyDescent="0.35">
      <c r="A101" s="4">
        <v>100</v>
      </c>
      <c r="B101" s="4">
        <v>30</v>
      </c>
      <c r="C101" s="4"/>
    </row>
    <row r="102" spans="1:3" x14ac:dyDescent="0.35">
      <c r="A102" s="4">
        <v>100</v>
      </c>
      <c r="B102" s="4">
        <v>30</v>
      </c>
      <c r="C102" s="4"/>
    </row>
    <row r="103" spans="1:3" x14ac:dyDescent="0.35">
      <c r="A103" s="4">
        <v>100</v>
      </c>
      <c r="B103" s="4">
        <v>30</v>
      </c>
      <c r="C103" s="4"/>
    </row>
    <row r="104" spans="1:3" x14ac:dyDescent="0.35">
      <c r="A104" s="4">
        <v>100</v>
      </c>
      <c r="B104" s="4">
        <v>30</v>
      </c>
      <c r="C104" s="4"/>
    </row>
    <row r="105" spans="1:3" x14ac:dyDescent="0.35">
      <c r="A105" s="4">
        <v>100</v>
      </c>
      <c r="B105" s="4">
        <v>30</v>
      </c>
      <c r="C105" s="4"/>
    </row>
    <row r="106" spans="1:3" x14ac:dyDescent="0.35">
      <c r="A106" s="4">
        <v>100</v>
      </c>
      <c r="B106" s="4">
        <v>30</v>
      </c>
      <c r="C106" s="4"/>
    </row>
    <row r="107" spans="1:3" x14ac:dyDescent="0.35">
      <c r="A107" s="4">
        <v>100</v>
      </c>
      <c r="B107" s="4">
        <v>30</v>
      </c>
      <c r="C107" s="4"/>
    </row>
    <row r="108" spans="1:3" x14ac:dyDescent="0.35">
      <c r="A108" s="4">
        <v>100</v>
      </c>
      <c r="B108" s="4">
        <v>30</v>
      </c>
      <c r="C108" s="4"/>
    </row>
    <row r="109" spans="1:3" x14ac:dyDescent="0.35">
      <c r="A109" s="4">
        <v>100</v>
      </c>
      <c r="B109" s="4">
        <v>30</v>
      </c>
      <c r="C109" s="4"/>
    </row>
    <row r="110" spans="1:3" x14ac:dyDescent="0.35">
      <c r="A110" s="4">
        <v>100</v>
      </c>
      <c r="B110" s="4">
        <v>30</v>
      </c>
    </row>
    <row r="111" spans="1:3" x14ac:dyDescent="0.35">
      <c r="A111" s="4">
        <v>100</v>
      </c>
      <c r="B111" s="4">
        <v>30</v>
      </c>
    </row>
    <row r="112" spans="1:3" x14ac:dyDescent="0.35">
      <c r="A112" s="4">
        <v>100</v>
      </c>
      <c r="B112" s="4">
        <v>30</v>
      </c>
    </row>
    <row r="113" spans="1:2" x14ac:dyDescent="0.35">
      <c r="A113" s="4">
        <v>100</v>
      </c>
      <c r="B113" s="4">
        <v>30</v>
      </c>
    </row>
    <row r="114" spans="1:2" x14ac:dyDescent="0.35">
      <c r="A114" s="4">
        <v>100</v>
      </c>
      <c r="B114" s="4">
        <v>30</v>
      </c>
    </row>
    <row r="115" spans="1:2" x14ac:dyDescent="0.35">
      <c r="A115" s="4">
        <v>100</v>
      </c>
      <c r="B115" s="4">
        <v>30</v>
      </c>
    </row>
    <row r="116" spans="1:2" x14ac:dyDescent="0.35">
      <c r="A116" s="4">
        <v>100</v>
      </c>
      <c r="B116" s="4">
        <v>30</v>
      </c>
    </row>
    <row r="117" spans="1:2" x14ac:dyDescent="0.35">
      <c r="A117" s="4">
        <v>100</v>
      </c>
      <c r="B117" s="4">
        <v>30</v>
      </c>
    </row>
    <row r="118" spans="1:2" x14ac:dyDescent="0.35">
      <c r="A118" s="4">
        <v>100</v>
      </c>
      <c r="B118" s="4">
        <v>30</v>
      </c>
    </row>
    <row r="119" spans="1:2" x14ac:dyDescent="0.35">
      <c r="A119" s="4">
        <v>100</v>
      </c>
      <c r="B119" s="4">
        <v>30</v>
      </c>
    </row>
    <row r="120" spans="1:2" x14ac:dyDescent="0.35">
      <c r="A120" s="4">
        <v>100</v>
      </c>
      <c r="B120" s="4">
        <v>30</v>
      </c>
    </row>
    <row r="121" spans="1:2" x14ac:dyDescent="0.35">
      <c r="A121" s="4">
        <v>100</v>
      </c>
      <c r="B121" s="4">
        <v>30</v>
      </c>
    </row>
    <row r="122" spans="1:2" x14ac:dyDescent="0.35">
      <c r="A122" s="4">
        <v>100</v>
      </c>
      <c r="B122" s="4">
        <v>30</v>
      </c>
    </row>
    <row r="123" spans="1:2" x14ac:dyDescent="0.35">
      <c r="A123" s="4">
        <v>100</v>
      </c>
      <c r="B123" s="4">
        <v>30</v>
      </c>
    </row>
    <row r="124" spans="1:2" x14ac:dyDescent="0.35">
      <c r="A124" s="4">
        <v>100</v>
      </c>
      <c r="B124" s="4">
        <v>30</v>
      </c>
    </row>
    <row r="125" spans="1:2" x14ac:dyDescent="0.35">
      <c r="A125" s="4">
        <v>100</v>
      </c>
      <c r="B125" s="4">
        <v>30</v>
      </c>
    </row>
    <row r="126" spans="1:2" x14ac:dyDescent="0.35">
      <c r="A126" s="4">
        <v>100</v>
      </c>
      <c r="B126" s="4">
        <v>30</v>
      </c>
    </row>
    <row r="127" spans="1:2" x14ac:dyDescent="0.35">
      <c r="A127" s="4">
        <v>100</v>
      </c>
      <c r="B127" s="4">
        <v>30</v>
      </c>
    </row>
    <row r="128" spans="1:2" x14ac:dyDescent="0.35">
      <c r="A128" s="4">
        <v>100</v>
      </c>
      <c r="B128" s="4">
        <v>30</v>
      </c>
    </row>
    <row r="129" spans="1:2" x14ac:dyDescent="0.35">
      <c r="A129" s="4">
        <v>100</v>
      </c>
      <c r="B129" s="4">
        <v>30</v>
      </c>
    </row>
    <row r="130" spans="1:2" x14ac:dyDescent="0.35">
      <c r="A130" s="4">
        <v>100</v>
      </c>
      <c r="B130" s="4">
        <v>30</v>
      </c>
    </row>
    <row r="131" spans="1:2" x14ac:dyDescent="0.35">
      <c r="A131" s="4">
        <v>100</v>
      </c>
      <c r="B131" s="4">
        <v>30</v>
      </c>
    </row>
    <row r="132" spans="1:2" x14ac:dyDescent="0.35">
      <c r="A132" s="4">
        <v>100</v>
      </c>
      <c r="B132" s="4">
        <v>30</v>
      </c>
    </row>
    <row r="133" spans="1:2" x14ac:dyDescent="0.35">
      <c r="A133" s="4">
        <v>100</v>
      </c>
      <c r="B133" s="4">
        <v>30</v>
      </c>
    </row>
    <row r="134" spans="1:2" x14ac:dyDescent="0.35">
      <c r="A134" s="4">
        <v>100</v>
      </c>
      <c r="B134" s="4">
        <v>30</v>
      </c>
    </row>
    <row r="135" spans="1:2" x14ac:dyDescent="0.35">
      <c r="A135" s="4">
        <v>100</v>
      </c>
      <c r="B135" s="4">
        <v>30</v>
      </c>
    </row>
    <row r="136" spans="1:2" x14ac:dyDescent="0.35">
      <c r="A136" s="4">
        <v>100</v>
      </c>
      <c r="B136" s="4">
        <v>30</v>
      </c>
    </row>
    <row r="137" spans="1:2" x14ac:dyDescent="0.35">
      <c r="A137" s="4">
        <v>100</v>
      </c>
      <c r="B137" s="4">
        <v>30</v>
      </c>
    </row>
    <row r="138" spans="1:2" x14ac:dyDescent="0.35">
      <c r="A138" s="4">
        <v>100</v>
      </c>
      <c r="B138" s="4">
        <v>30</v>
      </c>
    </row>
    <row r="139" spans="1:2" x14ac:dyDescent="0.35">
      <c r="A139" s="4">
        <v>100</v>
      </c>
      <c r="B139" s="4">
        <v>30</v>
      </c>
    </row>
    <row r="140" spans="1:2" x14ac:dyDescent="0.35">
      <c r="A140" s="4">
        <v>100</v>
      </c>
      <c r="B140" s="4">
        <v>30</v>
      </c>
    </row>
    <row r="141" spans="1:2" x14ac:dyDescent="0.35">
      <c r="A141" s="4">
        <v>100</v>
      </c>
      <c r="B141" s="4">
        <v>30</v>
      </c>
    </row>
    <row r="142" spans="1:2" x14ac:dyDescent="0.35">
      <c r="A142" s="4">
        <v>100</v>
      </c>
      <c r="B142" s="4">
        <v>30</v>
      </c>
    </row>
    <row r="143" spans="1:2" x14ac:dyDescent="0.35">
      <c r="A143" s="4">
        <v>100</v>
      </c>
      <c r="B143" s="4">
        <v>30</v>
      </c>
    </row>
    <row r="144" spans="1:2" x14ac:dyDescent="0.35">
      <c r="A144" s="4">
        <v>100</v>
      </c>
      <c r="B144" s="4">
        <v>30</v>
      </c>
    </row>
    <row r="145" spans="1:2" x14ac:dyDescent="0.35">
      <c r="A145" s="4">
        <v>100</v>
      </c>
      <c r="B145" s="4">
        <v>30</v>
      </c>
    </row>
    <row r="146" spans="1:2" x14ac:dyDescent="0.35">
      <c r="A146" s="4">
        <v>100</v>
      </c>
      <c r="B146" s="4">
        <v>30</v>
      </c>
    </row>
    <row r="147" spans="1:2" x14ac:dyDescent="0.35">
      <c r="A147" s="4">
        <v>100</v>
      </c>
      <c r="B147" s="4">
        <v>30</v>
      </c>
    </row>
    <row r="148" spans="1:2" x14ac:dyDescent="0.35">
      <c r="A148" s="4">
        <v>100</v>
      </c>
      <c r="B148" s="4">
        <v>30</v>
      </c>
    </row>
    <row r="149" spans="1:2" x14ac:dyDescent="0.35">
      <c r="A149" s="4">
        <v>100</v>
      </c>
      <c r="B149" s="4">
        <v>30</v>
      </c>
    </row>
    <row r="150" spans="1:2" x14ac:dyDescent="0.35">
      <c r="A150" s="4">
        <v>100</v>
      </c>
      <c r="B150" s="4">
        <v>30</v>
      </c>
    </row>
    <row r="151" spans="1:2" x14ac:dyDescent="0.35">
      <c r="A151" s="4">
        <v>100</v>
      </c>
      <c r="B151" s="4">
        <v>30</v>
      </c>
    </row>
    <row r="152" spans="1:2" x14ac:dyDescent="0.35">
      <c r="A152" s="4">
        <v>100</v>
      </c>
      <c r="B152" s="4">
        <v>30</v>
      </c>
    </row>
    <row r="153" spans="1:2" x14ac:dyDescent="0.35">
      <c r="A153" s="4">
        <v>100</v>
      </c>
      <c r="B153" s="4">
        <v>30</v>
      </c>
    </row>
    <row r="154" spans="1:2" x14ac:dyDescent="0.35">
      <c r="A154" s="4">
        <v>100</v>
      </c>
      <c r="B154" s="4">
        <v>30</v>
      </c>
    </row>
    <row r="155" spans="1:2" x14ac:dyDescent="0.35">
      <c r="A155" s="4">
        <v>100</v>
      </c>
      <c r="B155" s="4">
        <v>30</v>
      </c>
    </row>
    <row r="156" spans="1:2" x14ac:dyDescent="0.35">
      <c r="A156" s="4">
        <v>100</v>
      </c>
      <c r="B156" s="4">
        <v>30</v>
      </c>
    </row>
    <row r="157" spans="1:2" x14ac:dyDescent="0.35">
      <c r="A157" s="4">
        <v>100</v>
      </c>
      <c r="B157" s="4">
        <v>30</v>
      </c>
    </row>
    <row r="158" spans="1:2" x14ac:dyDescent="0.35">
      <c r="A158" s="4">
        <v>100</v>
      </c>
      <c r="B158" s="4">
        <v>30</v>
      </c>
    </row>
    <row r="159" spans="1:2" x14ac:dyDescent="0.35">
      <c r="A159" s="4">
        <v>100</v>
      </c>
      <c r="B159" s="4">
        <v>30</v>
      </c>
    </row>
    <row r="160" spans="1:2" x14ac:dyDescent="0.35">
      <c r="A160" s="4">
        <v>100</v>
      </c>
      <c r="B160" s="4">
        <v>30</v>
      </c>
    </row>
    <row r="161" spans="1:2" x14ac:dyDescent="0.35">
      <c r="A161" s="4">
        <v>100</v>
      </c>
      <c r="B161" s="4">
        <v>30</v>
      </c>
    </row>
    <row r="162" spans="1:2" x14ac:dyDescent="0.35">
      <c r="A162" s="4">
        <v>100</v>
      </c>
      <c r="B162" s="4">
        <v>30</v>
      </c>
    </row>
    <row r="163" spans="1:2" x14ac:dyDescent="0.35">
      <c r="A163" s="4">
        <v>100</v>
      </c>
      <c r="B163" s="4">
        <v>30</v>
      </c>
    </row>
    <row r="164" spans="1:2" x14ac:dyDescent="0.35">
      <c r="A164" s="4">
        <v>100</v>
      </c>
      <c r="B164" s="4">
        <v>30</v>
      </c>
    </row>
    <row r="165" spans="1:2" x14ac:dyDescent="0.35">
      <c r="A165" s="4">
        <v>100</v>
      </c>
      <c r="B165" s="4">
        <v>30</v>
      </c>
    </row>
    <row r="166" spans="1:2" x14ac:dyDescent="0.35">
      <c r="A166" s="4">
        <v>100</v>
      </c>
      <c r="B166" s="4">
        <v>30</v>
      </c>
    </row>
    <row r="167" spans="1:2" x14ac:dyDescent="0.35">
      <c r="A167" s="4">
        <v>100</v>
      </c>
      <c r="B167" s="4">
        <v>30</v>
      </c>
    </row>
    <row r="168" spans="1:2" x14ac:dyDescent="0.35">
      <c r="A168" s="4">
        <v>100</v>
      </c>
      <c r="B168" s="4">
        <v>30</v>
      </c>
    </row>
    <row r="169" spans="1:2" x14ac:dyDescent="0.35">
      <c r="A169" s="4">
        <v>100</v>
      </c>
      <c r="B169" s="4">
        <v>30</v>
      </c>
    </row>
    <row r="170" spans="1:2" x14ac:dyDescent="0.35">
      <c r="A170" s="4">
        <v>100</v>
      </c>
      <c r="B170" s="4">
        <v>30</v>
      </c>
    </row>
    <row r="171" spans="1:2" x14ac:dyDescent="0.35">
      <c r="A171" s="4"/>
      <c r="B171" s="4"/>
    </row>
    <row r="172" spans="1:2" x14ac:dyDescent="0.35">
      <c r="A172" s="4"/>
      <c r="B172" s="4"/>
    </row>
    <row r="173" spans="1:2" x14ac:dyDescent="0.35">
      <c r="A173" s="4"/>
      <c r="B173"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6705-B71C-4085-9F01-26C6F7B933E2}">
  <sheetPr codeName="Blad2"/>
  <dimension ref="A1:M34"/>
  <sheetViews>
    <sheetView zoomScale="75" zoomScaleNormal="75" workbookViewId="0">
      <selection activeCell="K17" sqref="K17"/>
    </sheetView>
  </sheetViews>
  <sheetFormatPr defaultRowHeight="14.5" x14ac:dyDescent="0.35"/>
  <cols>
    <col min="1" max="1" width="16.54296875" customWidth="1"/>
    <col min="9" max="9" width="16.7265625" customWidth="1"/>
    <col min="10" max="13" width="15.7265625" customWidth="1"/>
  </cols>
  <sheetData>
    <row r="1" spans="1:13" x14ac:dyDescent="0.35">
      <c r="A1" s="151"/>
      <c r="B1" s="152"/>
      <c r="C1" s="152"/>
      <c r="D1" s="152"/>
      <c r="E1" s="152"/>
      <c r="F1" s="152"/>
      <c r="G1" s="153"/>
      <c r="I1" s="26"/>
      <c r="J1" s="27" t="s">
        <v>0</v>
      </c>
      <c r="K1" s="27" t="s">
        <v>1</v>
      </c>
      <c r="L1" s="27" t="s">
        <v>2</v>
      </c>
      <c r="M1" s="27" t="s">
        <v>3</v>
      </c>
    </row>
    <row r="2" spans="1:13" x14ac:dyDescent="0.35">
      <c r="A2" s="154"/>
      <c r="B2" s="155"/>
      <c r="C2" s="155"/>
      <c r="D2" s="155"/>
      <c r="E2" s="155"/>
      <c r="F2" s="155"/>
      <c r="G2" s="156"/>
      <c r="I2" s="24" t="s">
        <v>4</v>
      </c>
      <c r="J2" s="28" t="s">
        <v>4</v>
      </c>
      <c r="K2" s="28"/>
      <c r="L2" s="28"/>
      <c r="M2" s="28"/>
    </row>
    <row r="3" spans="1:13" x14ac:dyDescent="0.35">
      <c r="A3" s="157"/>
      <c r="B3" s="158"/>
      <c r="C3" s="158"/>
      <c r="D3" s="158"/>
      <c r="E3" s="158"/>
      <c r="F3" s="158"/>
      <c r="G3" s="159"/>
      <c r="I3" s="31" t="s">
        <v>5</v>
      </c>
      <c r="J3" s="32" t="s">
        <v>5</v>
      </c>
      <c r="K3" s="32"/>
      <c r="L3" s="32"/>
      <c r="M3" s="32"/>
    </row>
    <row r="4" spans="1:13" ht="14.5" customHeight="1" x14ac:dyDescent="0.35">
      <c r="A4" s="48" t="s">
        <v>129</v>
      </c>
      <c r="B4" s="160"/>
      <c r="C4" s="161"/>
      <c r="D4" s="161"/>
      <c r="E4" s="161"/>
      <c r="F4" s="161"/>
      <c r="G4" s="162"/>
      <c r="I4" s="24" t="s">
        <v>6</v>
      </c>
      <c r="J4" s="28" t="s">
        <v>6</v>
      </c>
      <c r="K4" s="28"/>
      <c r="L4" s="28"/>
      <c r="M4" s="28"/>
    </row>
    <row r="5" spans="1:13" ht="14.5" customHeight="1" x14ac:dyDescent="0.35">
      <c r="A5" s="37" t="s">
        <v>7</v>
      </c>
      <c r="B5" s="148"/>
      <c r="C5" s="149"/>
      <c r="D5" s="149"/>
      <c r="E5" s="149"/>
      <c r="F5" s="149"/>
      <c r="G5" s="150"/>
      <c r="J5" s="12"/>
      <c r="K5" s="12"/>
      <c r="L5" s="12"/>
      <c r="M5" s="12"/>
    </row>
    <row r="6" spans="1:13" ht="14.5" customHeight="1" x14ac:dyDescent="0.35">
      <c r="A6" s="25" t="s">
        <v>8</v>
      </c>
      <c r="B6" s="39"/>
      <c r="C6" s="40"/>
      <c r="D6" s="40"/>
      <c r="E6" s="40"/>
      <c r="F6" s="40"/>
      <c r="G6" s="41"/>
      <c r="I6" s="36" t="s">
        <v>9</v>
      </c>
      <c r="J6" s="35" t="s">
        <v>10</v>
      </c>
      <c r="K6" s="35" t="s">
        <v>11</v>
      </c>
      <c r="L6" s="35" t="s">
        <v>12</v>
      </c>
      <c r="M6" s="35" t="s">
        <v>13</v>
      </c>
    </row>
    <row r="7" spans="1:13" ht="14.5" customHeight="1" x14ac:dyDescent="0.35">
      <c r="A7" s="38" t="s">
        <v>127</v>
      </c>
      <c r="B7" s="148"/>
      <c r="C7" s="149"/>
      <c r="D7" s="149"/>
      <c r="E7" s="149"/>
      <c r="F7" s="149"/>
      <c r="G7" s="150"/>
      <c r="I7" s="24" t="s">
        <v>14</v>
      </c>
      <c r="J7" s="29" t="s">
        <v>15</v>
      </c>
      <c r="K7" s="29"/>
      <c r="L7" s="30">
        <v>1</v>
      </c>
      <c r="M7" s="30">
        <f>K7*L7</f>
        <v>0</v>
      </c>
    </row>
    <row r="8" spans="1:13" ht="15" customHeight="1" x14ac:dyDescent="0.35">
      <c r="A8" s="25" t="s">
        <v>16</v>
      </c>
      <c r="B8" s="42"/>
      <c r="C8" s="43"/>
      <c r="D8" s="43"/>
      <c r="E8" s="43"/>
      <c r="F8" s="43"/>
      <c r="G8" s="44"/>
      <c r="I8" s="31" t="s">
        <v>4</v>
      </c>
      <c r="J8" s="33" t="str">
        <f>J2</f>
        <v>Sponsor 1</v>
      </c>
      <c r="K8" s="33"/>
      <c r="L8" s="34">
        <v>8.25</v>
      </c>
      <c r="M8" s="34">
        <f t="shared" ref="M8:M14" si="0">K8*L8</f>
        <v>0</v>
      </c>
    </row>
    <row r="9" spans="1:13" ht="15" customHeight="1" x14ac:dyDescent="0.35">
      <c r="A9" s="37" t="s">
        <v>17</v>
      </c>
      <c r="B9" s="148"/>
      <c r="C9" s="149"/>
      <c r="D9" s="149"/>
      <c r="E9" s="149"/>
      <c r="F9" s="149"/>
      <c r="G9" s="150"/>
      <c r="I9" s="24" t="s">
        <v>5</v>
      </c>
      <c r="J9" s="29" t="str">
        <f>J3</f>
        <v>Sponsor 2</v>
      </c>
      <c r="K9" s="29"/>
      <c r="L9" s="30">
        <v>8.25</v>
      </c>
      <c r="M9" s="30">
        <f t="shared" si="0"/>
        <v>0</v>
      </c>
    </row>
    <row r="10" spans="1:13" ht="15" customHeight="1" x14ac:dyDescent="0.35">
      <c r="A10" s="25" t="s">
        <v>18</v>
      </c>
      <c r="B10" s="39"/>
      <c r="C10" s="40"/>
      <c r="D10" s="40"/>
      <c r="E10" s="40"/>
      <c r="F10" s="40"/>
      <c r="G10" s="41"/>
      <c r="I10" s="31" t="s">
        <v>6</v>
      </c>
      <c r="J10" s="33" t="str">
        <f>J4</f>
        <v>Sponsor 3</v>
      </c>
      <c r="K10" s="33"/>
      <c r="L10" s="34">
        <v>8.25</v>
      </c>
      <c r="M10" s="34">
        <f t="shared" si="0"/>
        <v>0</v>
      </c>
    </row>
    <row r="11" spans="1:13" ht="15" customHeight="1" x14ac:dyDescent="0.35">
      <c r="A11" s="45" t="s">
        <v>19</v>
      </c>
      <c r="B11" s="46"/>
      <c r="C11" s="47"/>
      <c r="D11" s="45" t="s">
        <v>20</v>
      </c>
      <c r="E11" s="47"/>
      <c r="F11" s="45" t="s">
        <v>21</v>
      </c>
      <c r="G11" s="47"/>
      <c r="I11" s="24" t="s">
        <v>22</v>
      </c>
      <c r="J11" s="29" t="s">
        <v>23</v>
      </c>
      <c r="K11" s="29"/>
      <c r="L11" s="30">
        <v>2.75</v>
      </c>
      <c r="M11" s="30">
        <f t="shared" si="0"/>
        <v>0</v>
      </c>
    </row>
    <row r="12" spans="1:13" ht="15" customHeight="1" x14ac:dyDescent="0.35">
      <c r="A12" s="145"/>
      <c r="B12" s="146"/>
      <c r="C12" s="147"/>
      <c r="D12" s="145"/>
      <c r="E12" s="147"/>
      <c r="F12" s="145"/>
      <c r="G12" s="147"/>
      <c r="I12" s="31" t="s">
        <v>24</v>
      </c>
      <c r="J12" s="33" t="s">
        <v>25</v>
      </c>
      <c r="K12" s="33"/>
      <c r="L12" s="34">
        <v>5.5</v>
      </c>
      <c r="M12" s="34">
        <f t="shared" si="0"/>
        <v>0</v>
      </c>
    </row>
    <row r="13" spans="1:13" ht="15" customHeight="1" x14ac:dyDescent="0.35">
      <c r="A13" s="148"/>
      <c r="B13" s="149"/>
      <c r="C13" s="150"/>
      <c r="D13" s="148"/>
      <c r="E13" s="150"/>
      <c r="F13" s="148"/>
      <c r="G13" s="150"/>
      <c r="I13" s="24" t="s">
        <v>26</v>
      </c>
      <c r="J13" s="29" t="s">
        <v>27</v>
      </c>
      <c r="K13" s="29"/>
      <c r="L13" s="30">
        <v>2.75</v>
      </c>
      <c r="M13" s="30">
        <f t="shared" si="0"/>
        <v>0</v>
      </c>
    </row>
    <row r="14" spans="1:13" ht="15" customHeight="1" x14ac:dyDescent="0.35">
      <c r="A14" s="145"/>
      <c r="B14" s="146"/>
      <c r="C14" s="147"/>
      <c r="D14" s="145"/>
      <c r="E14" s="147"/>
      <c r="F14" s="145"/>
      <c r="G14" s="147"/>
      <c r="I14" s="31" t="s">
        <v>0</v>
      </c>
      <c r="J14" s="33" t="s">
        <v>23</v>
      </c>
      <c r="K14" s="33"/>
      <c r="L14" s="34">
        <v>5.5</v>
      </c>
      <c r="M14" s="34">
        <f t="shared" si="0"/>
        <v>0</v>
      </c>
    </row>
    <row r="15" spans="1:13" ht="15" customHeight="1" x14ac:dyDescent="0.35">
      <c r="A15" s="148"/>
      <c r="B15" s="149"/>
      <c r="C15" s="150"/>
      <c r="D15" s="148"/>
      <c r="E15" s="150"/>
      <c r="F15" s="148"/>
      <c r="G15" s="150"/>
    </row>
    <row r="16" spans="1:13" ht="15" customHeight="1" x14ac:dyDescent="0.35">
      <c r="A16" s="145"/>
      <c r="B16" s="146"/>
      <c r="C16" s="147"/>
      <c r="D16" s="145"/>
      <c r="E16" s="147"/>
      <c r="F16" s="145"/>
      <c r="G16" s="147"/>
      <c r="I16" s="144" t="s">
        <v>28</v>
      </c>
      <c r="J16" s="144"/>
      <c r="K16" s="144"/>
      <c r="L16" s="144"/>
      <c r="M16" s="49">
        <f>SUM(M7:M14)</f>
        <v>0</v>
      </c>
    </row>
    <row r="17" spans="1:13" ht="15" customHeight="1" x14ac:dyDescent="0.35">
      <c r="A17" s="148"/>
      <c r="B17" s="149"/>
      <c r="C17" s="150"/>
      <c r="D17" s="148"/>
      <c r="E17" s="150"/>
      <c r="F17" s="148"/>
      <c r="G17" s="150"/>
    </row>
    <row r="18" spans="1:13" ht="15" customHeight="1" x14ac:dyDescent="0.35">
      <c r="A18" s="145"/>
      <c r="B18" s="146"/>
      <c r="C18" s="147"/>
      <c r="D18" s="145"/>
      <c r="E18" s="147"/>
      <c r="F18" s="145"/>
      <c r="G18" s="147"/>
      <c r="I18" s="166" t="s">
        <v>125</v>
      </c>
      <c r="J18" s="166"/>
      <c r="K18" s="166"/>
      <c r="L18" s="166"/>
      <c r="M18" s="50" t="e">
        <f>Wedstrijdtenue!I250+Trainingskleding!I197+Presentatiekleding!I152+'Hesjes &amp; Tassen'!I50+#REF!</f>
        <v>#REF!</v>
      </c>
    </row>
    <row r="19" spans="1:13" ht="15" customHeight="1" x14ac:dyDescent="0.35">
      <c r="A19" s="148"/>
      <c r="B19" s="149"/>
      <c r="C19" s="150"/>
      <c r="D19" s="148"/>
      <c r="E19" s="150"/>
      <c r="F19" s="148"/>
      <c r="G19" s="150"/>
    </row>
    <row r="20" spans="1:13" ht="15" customHeight="1" x14ac:dyDescent="0.35">
      <c r="A20" s="145"/>
      <c r="B20" s="146"/>
      <c r="C20" s="147"/>
      <c r="D20" s="145"/>
      <c r="E20" s="147"/>
      <c r="F20" s="145"/>
      <c r="G20" s="147"/>
      <c r="I20" s="165" t="s">
        <v>29</v>
      </c>
      <c r="J20" s="165"/>
      <c r="K20" s="165"/>
      <c r="L20" s="165"/>
      <c r="M20" s="51" t="e">
        <f>M16+M18</f>
        <v>#REF!</v>
      </c>
    </row>
    <row r="21" spans="1:13" ht="15" customHeight="1" x14ac:dyDescent="0.35">
      <c r="A21" s="148"/>
      <c r="B21" s="149"/>
      <c r="C21" s="150"/>
      <c r="D21" s="148"/>
      <c r="E21" s="150"/>
      <c r="F21" s="148"/>
      <c r="G21" s="150"/>
    </row>
    <row r="22" spans="1:13" ht="15" customHeight="1" x14ac:dyDescent="0.35">
      <c r="A22" s="145"/>
      <c r="B22" s="146"/>
      <c r="C22" s="147"/>
      <c r="D22" s="145"/>
      <c r="E22" s="147"/>
      <c r="F22" s="145"/>
      <c r="G22" s="147"/>
      <c r="I22" s="164" t="s">
        <v>126</v>
      </c>
      <c r="J22" s="164"/>
      <c r="K22" s="164"/>
      <c r="L22" s="164"/>
      <c r="M22" s="52" t="e">
        <f>M18/(100-Wedstrijdtenue!E4*100)*100+M16</f>
        <v>#REF!</v>
      </c>
    </row>
    <row r="23" spans="1:13" ht="15" customHeight="1" x14ac:dyDescent="0.35">
      <c r="A23" s="148"/>
      <c r="B23" s="149"/>
      <c r="C23" s="150"/>
      <c r="D23" s="148"/>
      <c r="E23" s="150"/>
      <c r="F23" s="148"/>
      <c r="G23" s="150"/>
      <c r="I23" s="163"/>
      <c r="J23" s="163"/>
      <c r="K23" s="163"/>
      <c r="L23" s="163"/>
      <c r="M23" s="15"/>
    </row>
    <row r="24" spans="1:13" ht="15" customHeight="1" x14ac:dyDescent="0.35">
      <c r="A24" s="145"/>
      <c r="B24" s="146"/>
      <c r="C24" s="147"/>
      <c r="D24" s="145"/>
      <c r="E24" s="147"/>
      <c r="F24" s="145"/>
      <c r="G24" s="147"/>
    </row>
    <row r="25" spans="1:13" ht="15" customHeight="1" x14ac:dyDescent="0.35">
      <c r="A25" s="148"/>
      <c r="B25" s="149"/>
      <c r="C25" s="150"/>
      <c r="D25" s="148"/>
      <c r="E25" s="150"/>
      <c r="F25" s="148"/>
      <c r="G25" s="150"/>
      <c r="I25" s="17"/>
      <c r="J25" s="17"/>
      <c r="K25" s="17"/>
      <c r="L25" s="17"/>
      <c r="M25" s="16"/>
    </row>
    <row r="26" spans="1:13" ht="15" customHeight="1" x14ac:dyDescent="0.35">
      <c r="A26" s="145"/>
      <c r="B26" s="146"/>
      <c r="C26" s="147"/>
      <c r="D26" s="145"/>
      <c r="E26" s="147"/>
      <c r="F26" s="145"/>
      <c r="G26" s="147"/>
    </row>
    <row r="27" spans="1:13" ht="15" customHeight="1" x14ac:dyDescent="0.35">
      <c r="A27" s="148"/>
      <c r="B27" s="149"/>
      <c r="C27" s="150"/>
      <c r="D27" s="148"/>
      <c r="E27" s="150"/>
      <c r="F27" s="148"/>
      <c r="G27" s="150"/>
      <c r="M27" s="16"/>
    </row>
    <row r="28" spans="1:13" ht="15" customHeight="1" x14ac:dyDescent="0.35">
      <c r="A28" s="145"/>
      <c r="B28" s="146"/>
      <c r="C28" s="147"/>
      <c r="D28" s="145"/>
      <c r="E28" s="147"/>
      <c r="F28" s="145"/>
      <c r="G28" s="147"/>
      <c r="M28" s="16"/>
    </row>
    <row r="29" spans="1:13" ht="15" customHeight="1" x14ac:dyDescent="0.35">
      <c r="A29" s="148"/>
      <c r="B29" s="149"/>
      <c r="C29" s="150"/>
      <c r="D29" s="148"/>
      <c r="E29" s="150"/>
      <c r="F29" s="148"/>
      <c r="G29" s="150"/>
    </row>
    <row r="30" spans="1:13" ht="15" customHeight="1" x14ac:dyDescent="0.35">
      <c r="A30" s="145"/>
      <c r="B30" s="146"/>
      <c r="C30" s="147"/>
      <c r="D30" s="145"/>
      <c r="E30" s="147"/>
      <c r="F30" s="145"/>
      <c r="G30" s="147"/>
    </row>
    <row r="31" spans="1:13" ht="15" customHeight="1" x14ac:dyDescent="0.35">
      <c r="A31" s="148"/>
      <c r="B31" s="149"/>
      <c r="C31" s="150"/>
      <c r="D31" s="148"/>
      <c r="E31" s="150"/>
      <c r="F31" s="148"/>
      <c r="G31" s="150"/>
    </row>
    <row r="32" spans="1:13" ht="15" customHeight="1" x14ac:dyDescent="0.35">
      <c r="A32" s="145"/>
      <c r="B32" s="146"/>
      <c r="C32" s="147"/>
      <c r="D32" s="145"/>
      <c r="E32" s="147"/>
      <c r="F32" s="145"/>
      <c r="G32" s="147"/>
    </row>
    <row r="33" ht="15" customHeight="1" x14ac:dyDescent="0.35"/>
    <row r="34" ht="15" customHeight="1" x14ac:dyDescent="0.35"/>
  </sheetData>
  <mergeCells count="73">
    <mergeCell ref="B7:G7"/>
    <mergeCell ref="B9:G9"/>
    <mergeCell ref="A12:C12"/>
    <mergeCell ref="D12:E12"/>
    <mergeCell ref="F12:G12"/>
    <mergeCell ref="A13:C13"/>
    <mergeCell ref="D13:E13"/>
    <mergeCell ref="F13:G13"/>
    <mergeCell ref="A14:C14"/>
    <mergeCell ref="D14:E14"/>
    <mergeCell ref="F14:G14"/>
    <mergeCell ref="A15:C15"/>
    <mergeCell ref="D15:E15"/>
    <mergeCell ref="F15:G15"/>
    <mergeCell ref="A16:C16"/>
    <mergeCell ref="D16:E16"/>
    <mergeCell ref="F16:G16"/>
    <mergeCell ref="D17:E17"/>
    <mergeCell ref="F17:G17"/>
    <mergeCell ref="I23:L23"/>
    <mergeCell ref="A18:C18"/>
    <mergeCell ref="D18:E18"/>
    <mergeCell ref="F18:G18"/>
    <mergeCell ref="A19:C19"/>
    <mergeCell ref="D19:E19"/>
    <mergeCell ref="F19:G19"/>
    <mergeCell ref="I22:L22"/>
    <mergeCell ref="I20:L20"/>
    <mergeCell ref="A20:C20"/>
    <mergeCell ref="D20:E20"/>
    <mergeCell ref="F20:G20"/>
    <mergeCell ref="A21:C21"/>
    <mergeCell ref="I18:L18"/>
    <mergeCell ref="D26:E26"/>
    <mergeCell ref="F26:G26"/>
    <mergeCell ref="A23:C23"/>
    <mergeCell ref="D23:E23"/>
    <mergeCell ref="F23:G23"/>
    <mergeCell ref="A24:C24"/>
    <mergeCell ref="D24:E24"/>
    <mergeCell ref="F24:G24"/>
    <mergeCell ref="A1:G3"/>
    <mergeCell ref="B5:G5"/>
    <mergeCell ref="B4:G4"/>
    <mergeCell ref="A27:C27"/>
    <mergeCell ref="D27:E27"/>
    <mergeCell ref="F27:G27"/>
    <mergeCell ref="A25:C25"/>
    <mergeCell ref="D25:E25"/>
    <mergeCell ref="F25:G25"/>
    <mergeCell ref="A26:C26"/>
    <mergeCell ref="D21:E21"/>
    <mergeCell ref="F21:G21"/>
    <mergeCell ref="A22:C22"/>
    <mergeCell ref="D22:E22"/>
    <mergeCell ref="F22:G22"/>
    <mergeCell ref="A17:C17"/>
    <mergeCell ref="I16:L16"/>
    <mergeCell ref="A32:C32"/>
    <mergeCell ref="D32:E32"/>
    <mergeCell ref="F32:G32"/>
    <mergeCell ref="A30:C30"/>
    <mergeCell ref="D30:E30"/>
    <mergeCell ref="A29:C29"/>
    <mergeCell ref="D29:E29"/>
    <mergeCell ref="F29:G29"/>
    <mergeCell ref="F30:G30"/>
    <mergeCell ref="A31:C31"/>
    <mergeCell ref="D31:E31"/>
    <mergeCell ref="F31:G31"/>
    <mergeCell ref="A28:C28"/>
    <mergeCell ref="D28:E28"/>
    <mergeCell ref="F28:G28"/>
  </mergeCells>
  <dataValidations count="1">
    <dataValidation type="list" allowBlank="1" showInputMessage="1" showErrorMessage="1" sqref="B4" xr:uid="{77356B08-884F-4BEC-8A4C-B3090E6A6ECC}">
      <formula1>"Free Goods,30 Dagen"</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983D4-0988-4E89-927C-8131BF1C360E}">
  <sheetPr codeName="Blad3"/>
  <dimension ref="A1:O250"/>
  <sheetViews>
    <sheetView topLeftCell="A193" zoomScale="75" zoomScaleNormal="75" workbookViewId="0">
      <selection activeCell="B244" sqref="B244"/>
    </sheetView>
  </sheetViews>
  <sheetFormatPr defaultRowHeight="14.5" x14ac:dyDescent="0.35"/>
  <cols>
    <col min="1" max="1" width="36" bestFit="1" customWidth="1"/>
    <col min="2" max="2" width="17.7265625" customWidth="1"/>
    <col min="3" max="3" width="15.7265625" customWidth="1"/>
    <col min="4" max="8" width="11.7265625" customWidth="1"/>
    <col min="9" max="9" width="18.453125" bestFit="1" customWidth="1"/>
    <col min="10" max="10" width="18.7265625" bestFit="1" customWidth="1"/>
    <col min="11" max="12" width="25.7265625" customWidth="1"/>
    <col min="13" max="15" width="20.7265625" customWidth="1"/>
    <col min="17" max="18" width="8.7265625" customWidth="1"/>
  </cols>
  <sheetData>
    <row r="1" spans="1:15" x14ac:dyDescent="0.35">
      <c r="A1" s="168" t="s">
        <v>30</v>
      </c>
      <c r="B1" s="168"/>
      <c r="C1" s="168"/>
      <c r="D1" s="168"/>
      <c r="E1" s="168"/>
      <c r="F1" s="168"/>
      <c r="G1" s="168"/>
      <c r="H1" s="168"/>
      <c r="I1" s="168"/>
      <c r="J1" s="168"/>
      <c r="K1" s="168"/>
      <c r="L1" s="168"/>
      <c r="M1" s="168"/>
      <c r="N1" s="168"/>
      <c r="O1" s="168"/>
    </row>
    <row r="2" spans="1:15" x14ac:dyDescent="0.35">
      <c r="A2" s="169"/>
      <c r="B2" s="169"/>
      <c r="C2" s="169"/>
      <c r="D2" s="169"/>
      <c r="E2" s="169"/>
      <c r="F2" s="169"/>
      <c r="G2" s="169"/>
      <c r="H2" s="169"/>
      <c r="I2" s="169"/>
      <c r="J2" s="169"/>
      <c r="K2" s="169"/>
      <c r="L2" s="169"/>
      <c r="M2" s="169"/>
      <c r="N2" s="169"/>
      <c r="O2" s="169"/>
    </row>
    <row r="3" spans="1:15" x14ac:dyDescent="0.35">
      <c r="A3" s="55" t="s">
        <v>31</v>
      </c>
      <c r="B3" s="56" t="s">
        <v>32</v>
      </c>
      <c r="C3" s="56" t="s">
        <v>33</v>
      </c>
      <c r="D3" s="56" t="s">
        <v>12</v>
      </c>
      <c r="E3" s="56" t="s">
        <v>34</v>
      </c>
      <c r="F3" s="56" t="s">
        <v>35</v>
      </c>
      <c r="G3" s="56" t="s">
        <v>36</v>
      </c>
      <c r="H3" s="56" t="s">
        <v>11</v>
      </c>
      <c r="I3" s="56" t="s">
        <v>37</v>
      </c>
      <c r="J3" s="56" t="s">
        <v>38</v>
      </c>
      <c r="K3" s="56" t="s">
        <v>39</v>
      </c>
      <c r="L3" s="56" t="s">
        <v>40</v>
      </c>
      <c r="M3" s="56" t="str">
        <f>'Team -en bedrukkingsinformatie'!J2</f>
        <v>Sponsor 1</v>
      </c>
      <c r="N3" s="56" t="str">
        <f>'Team -en bedrukkingsinformatie'!J3</f>
        <v>Sponsor 2</v>
      </c>
      <c r="O3" s="57" t="str">
        <f>'Team -en bedrukkingsinformatie'!J4</f>
        <v>Sponsor 3</v>
      </c>
    </row>
    <row r="4" spans="1:15" x14ac:dyDescent="0.35">
      <c r="A4" s="55"/>
      <c r="B4" s="56"/>
      <c r="C4" s="56"/>
      <c r="D4" s="56" t="s">
        <v>41</v>
      </c>
      <c r="E4" s="58">
        <v>0.25</v>
      </c>
      <c r="F4" s="56" t="s">
        <v>42</v>
      </c>
      <c r="G4" s="56"/>
      <c r="H4" s="56"/>
      <c r="I4" s="56"/>
      <c r="J4" s="56"/>
      <c r="K4" s="56"/>
      <c r="L4" s="56"/>
      <c r="M4" s="56"/>
      <c r="N4" s="56"/>
      <c r="O4" s="57"/>
    </row>
    <row r="5" spans="1:15" ht="14.9" customHeight="1" x14ac:dyDescent="0.35">
      <c r="A5" s="170" t="s">
        <v>43</v>
      </c>
      <c r="B5" s="171"/>
      <c r="C5" s="171"/>
      <c r="D5" s="171"/>
      <c r="E5" s="171"/>
      <c r="F5" s="171"/>
      <c r="G5" s="171"/>
      <c r="H5" s="171"/>
      <c r="I5" s="171"/>
      <c r="J5" s="171"/>
      <c r="K5" s="171"/>
      <c r="L5" s="172"/>
      <c r="M5" s="137" t="s">
        <v>44</v>
      </c>
      <c r="N5" s="137"/>
      <c r="O5" s="138"/>
    </row>
    <row r="6" spans="1:15" ht="14.9" customHeight="1" x14ac:dyDescent="0.35">
      <c r="A6" s="173"/>
      <c r="B6" s="174"/>
      <c r="C6" s="174"/>
      <c r="D6" s="174"/>
      <c r="E6" s="174"/>
      <c r="F6" s="174"/>
      <c r="G6" s="174"/>
      <c r="H6" s="174"/>
      <c r="I6" s="174"/>
      <c r="J6" s="174"/>
      <c r="K6" s="174"/>
      <c r="L6" s="175"/>
      <c r="M6" s="139"/>
      <c r="N6" s="139"/>
      <c r="O6" s="140"/>
    </row>
    <row r="7" spans="1:15" ht="14.9" customHeight="1" x14ac:dyDescent="0.35">
      <c r="A7" s="176"/>
      <c r="B7" s="177"/>
      <c r="C7" s="177"/>
      <c r="D7" s="177"/>
      <c r="E7" s="177"/>
      <c r="F7" s="177"/>
      <c r="G7" s="177"/>
      <c r="H7" s="177"/>
      <c r="I7" s="177"/>
      <c r="J7" s="177"/>
      <c r="K7" s="177"/>
      <c r="L7" s="178"/>
      <c r="M7" s="141"/>
      <c r="N7" s="141"/>
      <c r="O7" s="142"/>
    </row>
    <row r="8" spans="1:15" s="95" customFormat="1" x14ac:dyDescent="0.35">
      <c r="A8" s="95" t="s">
        <v>45</v>
      </c>
      <c r="B8" s="95" t="s">
        <v>250</v>
      </c>
      <c r="C8" s="95" t="s">
        <v>46</v>
      </c>
      <c r="D8" s="96">
        <v>23</v>
      </c>
      <c r="E8" s="97">
        <f t="shared" ref="E8:E17" si="0">D8*$E$4</f>
        <v>5.75</v>
      </c>
      <c r="F8" s="97">
        <f t="shared" ref="F8:F17" si="1">D8-E8</f>
        <v>17.25</v>
      </c>
      <c r="G8" s="98">
        <v>122</v>
      </c>
      <c r="H8" s="98"/>
      <c r="I8" s="96">
        <f>H8*F8</f>
        <v>0</v>
      </c>
      <c r="J8" s="96">
        <f>I8/1.21</f>
        <v>0</v>
      </c>
      <c r="K8" s="98"/>
      <c r="L8" s="98"/>
      <c r="M8" s="54"/>
      <c r="N8" s="54"/>
      <c r="O8" s="54"/>
    </row>
    <row r="9" spans="1:15" s="95" customFormat="1" x14ac:dyDescent="0.35">
      <c r="A9" s="95" t="s">
        <v>45</v>
      </c>
      <c r="B9" s="95" t="s">
        <v>250</v>
      </c>
      <c r="D9" s="96">
        <v>23</v>
      </c>
      <c r="E9" s="97">
        <f t="shared" si="0"/>
        <v>5.75</v>
      </c>
      <c r="F9" s="97">
        <f t="shared" si="1"/>
        <v>17.25</v>
      </c>
      <c r="G9" s="98">
        <v>128</v>
      </c>
      <c r="H9" s="99"/>
      <c r="I9" s="96">
        <f t="shared" ref="I9:I17" si="2">H9*F9</f>
        <v>0</v>
      </c>
      <c r="J9" s="96">
        <f t="shared" ref="J9:J17" si="3">I9/1.21</f>
        <v>0</v>
      </c>
      <c r="K9" s="98"/>
      <c r="L9" s="98"/>
      <c r="M9" s="54"/>
      <c r="N9" s="54"/>
      <c r="O9" s="54"/>
    </row>
    <row r="10" spans="1:15" s="95" customFormat="1" x14ac:dyDescent="0.35">
      <c r="A10" s="95" t="s">
        <v>45</v>
      </c>
      <c r="B10" s="95" t="s">
        <v>250</v>
      </c>
      <c r="D10" s="96">
        <v>23</v>
      </c>
      <c r="E10" s="97">
        <f t="shared" si="0"/>
        <v>5.75</v>
      </c>
      <c r="F10" s="97">
        <f t="shared" si="1"/>
        <v>17.25</v>
      </c>
      <c r="G10" s="98">
        <v>140</v>
      </c>
      <c r="H10" s="98"/>
      <c r="I10" s="96">
        <f t="shared" si="2"/>
        <v>0</v>
      </c>
      <c r="J10" s="96">
        <f t="shared" si="3"/>
        <v>0</v>
      </c>
      <c r="K10" s="98"/>
      <c r="L10" s="98"/>
      <c r="M10" s="54"/>
      <c r="N10" s="54"/>
      <c r="O10" s="54"/>
    </row>
    <row r="11" spans="1:15" s="95" customFormat="1" x14ac:dyDescent="0.35">
      <c r="A11" s="95" t="s">
        <v>45</v>
      </c>
      <c r="B11" s="95" t="s">
        <v>250</v>
      </c>
      <c r="D11" s="96">
        <v>23</v>
      </c>
      <c r="E11" s="97">
        <f t="shared" si="0"/>
        <v>5.75</v>
      </c>
      <c r="F11" s="97">
        <f t="shared" si="1"/>
        <v>17.25</v>
      </c>
      <c r="G11" s="98">
        <v>152</v>
      </c>
      <c r="H11" s="98"/>
      <c r="I11" s="96">
        <f t="shared" si="2"/>
        <v>0</v>
      </c>
      <c r="J11" s="96">
        <f t="shared" si="3"/>
        <v>0</v>
      </c>
      <c r="K11" s="98"/>
      <c r="L11" s="98"/>
      <c r="M11" s="54"/>
      <c r="N11" s="54"/>
      <c r="O11" s="54"/>
    </row>
    <row r="12" spans="1:15" s="95" customFormat="1" x14ac:dyDescent="0.35">
      <c r="A12" s="95" t="s">
        <v>45</v>
      </c>
      <c r="B12" s="95" t="s">
        <v>250</v>
      </c>
      <c r="D12" s="96">
        <v>23</v>
      </c>
      <c r="E12" s="97">
        <f t="shared" si="0"/>
        <v>5.75</v>
      </c>
      <c r="F12" s="97">
        <f t="shared" si="1"/>
        <v>17.25</v>
      </c>
      <c r="G12" s="98">
        <v>164</v>
      </c>
      <c r="H12" s="98"/>
      <c r="I12" s="96">
        <f t="shared" si="2"/>
        <v>0</v>
      </c>
      <c r="J12" s="96">
        <f t="shared" si="3"/>
        <v>0</v>
      </c>
      <c r="K12" s="98"/>
      <c r="L12" s="98"/>
      <c r="M12" s="54"/>
      <c r="N12" s="54"/>
      <c r="O12" s="54"/>
    </row>
    <row r="13" spans="1:15" s="95" customFormat="1" x14ac:dyDescent="0.35">
      <c r="A13" s="95" t="s">
        <v>47</v>
      </c>
      <c r="B13" s="95" t="s">
        <v>251</v>
      </c>
      <c r="C13" s="95" t="s">
        <v>46</v>
      </c>
      <c r="D13" s="96">
        <v>25</v>
      </c>
      <c r="E13" s="97">
        <f t="shared" si="0"/>
        <v>6.25</v>
      </c>
      <c r="F13" s="97">
        <f t="shared" si="1"/>
        <v>18.75</v>
      </c>
      <c r="G13" s="95" t="s">
        <v>48</v>
      </c>
      <c r="H13" s="98"/>
      <c r="I13" s="96">
        <f t="shared" si="2"/>
        <v>0</v>
      </c>
      <c r="J13" s="96">
        <f t="shared" si="3"/>
        <v>0</v>
      </c>
      <c r="K13" s="98"/>
      <c r="L13" s="98"/>
      <c r="M13" s="54"/>
      <c r="N13" s="54"/>
      <c r="O13" s="54"/>
    </row>
    <row r="14" spans="1:15" s="95" customFormat="1" x14ac:dyDescent="0.35">
      <c r="A14" s="95" t="s">
        <v>47</v>
      </c>
      <c r="B14" s="95" t="s">
        <v>251</v>
      </c>
      <c r="D14" s="96">
        <v>25</v>
      </c>
      <c r="E14" s="97">
        <f t="shared" si="0"/>
        <v>6.25</v>
      </c>
      <c r="F14" s="97">
        <f t="shared" si="1"/>
        <v>18.75</v>
      </c>
      <c r="G14" s="95" t="s">
        <v>50</v>
      </c>
      <c r="H14" s="98"/>
      <c r="I14" s="96">
        <f t="shared" si="2"/>
        <v>0</v>
      </c>
      <c r="J14" s="96">
        <f t="shared" si="3"/>
        <v>0</v>
      </c>
      <c r="K14" s="98"/>
      <c r="L14" s="98"/>
      <c r="M14" s="54"/>
      <c r="N14" s="54"/>
      <c r="O14" s="54"/>
    </row>
    <row r="15" spans="1:15" s="95" customFormat="1" x14ac:dyDescent="0.35">
      <c r="A15" s="95" t="s">
        <v>47</v>
      </c>
      <c r="B15" s="95" t="s">
        <v>251</v>
      </c>
      <c r="D15" s="96">
        <v>25</v>
      </c>
      <c r="E15" s="97">
        <f t="shared" si="0"/>
        <v>6.25</v>
      </c>
      <c r="F15" s="97">
        <f t="shared" si="1"/>
        <v>18.75</v>
      </c>
      <c r="G15" s="95" t="s">
        <v>49</v>
      </c>
      <c r="H15" s="98"/>
      <c r="I15" s="96">
        <f t="shared" si="2"/>
        <v>0</v>
      </c>
      <c r="J15" s="96">
        <f t="shared" si="3"/>
        <v>0</v>
      </c>
      <c r="K15" s="98"/>
      <c r="L15" s="98"/>
      <c r="M15" s="54"/>
      <c r="N15" s="54"/>
      <c r="O15" s="54"/>
    </row>
    <row r="16" spans="1:15" s="95" customFormat="1" x14ac:dyDescent="0.35">
      <c r="A16" s="95" t="s">
        <v>47</v>
      </c>
      <c r="B16" s="95" t="s">
        <v>251</v>
      </c>
      <c r="D16" s="96">
        <v>25</v>
      </c>
      <c r="E16" s="97">
        <f t="shared" si="0"/>
        <v>6.25</v>
      </c>
      <c r="F16" s="97">
        <f t="shared" si="1"/>
        <v>18.75</v>
      </c>
      <c r="G16" s="95" t="s">
        <v>51</v>
      </c>
      <c r="H16" s="98"/>
      <c r="I16" s="96">
        <f t="shared" si="2"/>
        <v>0</v>
      </c>
      <c r="J16" s="96">
        <f t="shared" si="3"/>
        <v>0</v>
      </c>
      <c r="K16" s="98"/>
      <c r="L16" s="98"/>
      <c r="M16" s="54"/>
      <c r="N16" s="54"/>
      <c r="O16" s="54"/>
    </row>
    <row r="17" spans="1:15" s="95" customFormat="1" x14ac:dyDescent="0.35">
      <c r="A17" s="95" t="s">
        <v>47</v>
      </c>
      <c r="B17" s="95" t="s">
        <v>251</v>
      </c>
      <c r="D17" s="96">
        <v>25</v>
      </c>
      <c r="E17" s="97">
        <f t="shared" si="0"/>
        <v>6.25</v>
      </c>
      <c r="F17" s="97">
        <f t="shared" si="1"/>
        <v>18.75</v>
      </c>
      <c r="G17" s="95" t="s">
        <v>52</v>
      </c>
      <c r="H17" s="98"/>
      <c r="I17" s="96">
        <f t="shared" si="2"/>
        <v>0</v>
      </c>
      <c r="J17" s="96">
        <f t="shared" si="3"/>
        <v>0</v>
      </c>
      <c r="K17" s="98"/>
      <c r="L17" s="98"/>
      <c r="M17" s="54"/>
      <c r="N17" s="54"/>
      <c r="O17" s="54"/>
    </row>
    <row r="18" spans="1:15" s="95" customFormat="1" x14ac:dyDescent="0.35">
      <c r="A18" s="100"/>
      <c r="B18" s="100"/>
      <c r="C18" s="100"/>
      <c r="D18" s="101"/>
      <c r="E18" s="102"/>
      <c r="F18" s="101"/>
      <c r="G18" s="100"/>
      <c r="H18" s="103"/>
      <c r="I18" s="101"/>
      <c r="J18" s="101"/>
      <c r="K18" s="100"/>
      <c r="L18" s="100"/>
      <c r="M18" s="104"/>
      <c r="N18" s="104"/>
      <c r="O18" s="104"/>
    </row>
    <row r="19" spans="1:15" s="95" customFormat="1" x14ac:dyDescent="0.35">
      <c r="A19" s="95" t="s">
        <v>53</v>
      </c>
      <c r="B19" s="95" t="s">
        <v>253</v>
      </c>
      <c r="C19" s="95" t="s">
        <v>46</v>
      </c>
      <c r="D19" s="96">
        <v>18</v>
      </c>
      <c r="E19" s="97">
        <f t="shared" ref="E19:E28" si="4">D19*$E$4</f>
        <v>4.5</v>
      </c>
      <c r="F19" s="97">
        <f t="shared" ref="F19:F28" si="5">D19-E19</f>
        <v>13.5</v>
      </c>
      <c r="G19" s="98">
        <v>122</v>
      </c>
      <c r="H19" s="98"/>
      <c r="I19" s="96">
        <f>H19*F19</f>
        <v>0</v>
      </c>
      <c r="J19" s="96">
        <f>I19/1.21</f>
        <v>0</v>
      </c>
      <c r="M19" s="54"/>
      <c r="N19" s="54"/>
      <c r="O19" s="54"/>
    </row>
    <row r="20" spans="1:15" s="95" customFormat="1" x14ac:dyDescent="0.35">
      <c r="A20" s="95" t="s">
        <v>53</v>
      </c>
      <c r="B20" s="95" t="s">
        <v>253</v>
      </c>
      <c r="D20" s="96">
        <v>18</v>
      </c>
      <c r="E20" s="97">
        <f t="shared" si="4"/>
        <v>4.5</v>
      </c>
      <c r="F20" s="97">
        <f t="shared" si="5"/>
        <v>13.5</v>
      </c>
      <c r="G20" s="98">
        <v>128</v>
      </c>
      <c r="H20" s="99"/>
      <c r="I20" s="96">
        <f t="shared" ref="I20:I28" si="6">H20*F20</f>
        <v>0</v>
      </c>
      <c r="J20" s="96">
        <f t="shared" ref="J20:J28" si="7">I20/1.21</f>
        <v>0</v>
      </c>
      <c r="M20" s="54"/>
      <c r="N20" s="54"/>
      <c r="O20" s="54"/>
    </row>
    <row r="21" spans="1:15" s="95" customFormat="1" x14ac:dyDescent="0.35">
      <c r="A21" s="95" t="s">
        <v>53</v>
      </c>
      <c r="B21" s="95" t="s">
        <v>253</v>
      </c>
      <c r="D21" s="96">
        <v>18</v>
      </c>
      <c r="E21" s="97">
        <f t="shared" si="4"/>
        <v>4.5</v>
      </c>
      <c r="F21" s="97">
        <f t="shared" si="5"/>
        <v>13.5</v>
      </c>
      <c r="G21" s="98">
        <v>140</v>
      </c>
      <c r="H21" s="98"/>
      <c r="I21" s="96">
        <f t="shared" si="6"/>
        <v>0</v>
      </c>
      <c r="J21" s="96">
        <f t="shared" si="7"/>
        <v>0</v>
      </c>
      <c r="M21" s="54"/>
      <c r="N21" s="54"/>
      <c r="O21" s="54"/>
    </row>
    <row r="22" spans="1:15" s="95" customFormat="1" x14ac:dyDescent="0.35">
      <c r="A22" s="95" t="s">
        <v>53</v>
      </c>
      <c r="B22" s="95" t="s">
        <v>253</v>
      </c>
      <c r="D22" s="96">
        <v>18</v>
      </c>
      <c r="E22" s="97">
        <f t="shared" si="4"/>
        <v>4.5</v>
      </c>
      <c r="F22" s="97">
        <f t="shared" si="5"/>
        <v>13.5</v>
      </c>
      <c r="G22" s="98">
        <v>152</v>
      </c>
      <c r="H22" s="99"/>
      <c r="I22" s="96">
        <f t="shared" si="6"/>
        <v>0</v>
      </c>
      <c r="J22" s="96">
        <f t="shared" si="7"/>
        <v>0</v>
      </c>
      <c r="M22" s="54"/>
      <c r="N22" s="54"/>
      <c r="O22" s="54"/>
    </row>
    <row r="23" spans="1:15" s="95" customFormat="1" x14ac:dyDescent="0.35">
      <c r="A23" s="95" t="s">
        <v>53</v>
      </c>
      <c r="B23" s="95" t="s">
        <v>253</v>
      </c>
      <c r="D23" s="96">
        <v>18</v>
      </c>
      <c r="E23" s="97">
        <f t="shared" si="4"/>
        <v>4.5</v>
      </c>
      <c r="F23" s="97">
        <f t="shared" si="5"/>
        <v>13.5</v>
      </c>
      <c r="G23" s="98">
        <v>164</v>
      </c>
      <c r="H23" s="98"/>
      <c r="I23" s="96">
        <f t="shared" si="6"/>
        <v>0</v>
      </c>
      <c r="J23" s="96">
        <f t="shared" si="7"/>
        <v>0</v>
      </c>
      <c r="M23" s="54"/>
      <c r="N23" s="54"/>
      <c r="O23" s="54"/>
    </row>
    <row r="24" spans="1:15" s="95" customFormat="1" x14ac:dyDescent="0.35">
      <c r="A24" s="95" t="s">
        <v>54</v>
      </c>
      <c r="B24" s="95" t="s">
        <v>254</v>
      </c>
      <c r="C24" s="95" t="s">
        <v>46</v>
      </c>
      <c r="D24" s="96">
        <v>20</v>
      </c>
      <c r="E24" s="97">
        <f t="shared" si="4"/>
        <v>5</v>
      </c>
      <c r="F24" s="97">
        <f t="shared" si="5"/>
        <v>15</v>
      </c>
      <c r="G24" s="95" t="s">
        <v>48</v>
      </c>
      <c r="H24" s="99"/>
      <c r="I24" s="96">
        <f t="shared" si="6"/>
        <v>0</v>
      </c>
      <c r="J24" s="96">
        <f t="shared" si="7"/>
        <v>0</v>
      </c>
      <c r="M24" s="54"/>
      <c r="N24" s="54"/>
      <c r="O24" s="54"/>
    </row>
    <row r="25" spans="1:15" s="95" customFormat="1" x14ac:dyDescent="0.35">
      <c r="A25" s="95" t="s">
        <v>54</v>
      </c>
      <c r="B25" s="95" t="s">
        <v>254</v>
      </c>
      <c r="D25" s="96">
        <v>20</v>
      </c>
      <c r="E25" s="97">
        <f t="shared" si="4"/>
        <v>5</v>
      </c>
      <c r="F25" s="97">
        <f t="shared" si="5"/>
        <v>15</v>
      </c>
      <c r="G25" s="95" t="s">
        <v>50</v>
      </c>
      <c r="H25" s="98"/>
      <c r="I25" s="96">
        <f t="shared" si="6"/>
        <v>0</v>
      </c>
      <c r="J25" s="96">
        <f t="shared" si="7"/>
        <v>0</v>
      </c>
      <c r="M25" s="54"/>
      <c r="N25" s="54"/>
      <c r="O25" s="54"/>
    </row>
    <row r="26" spans="1:15" s="95" customFormat="1" x14ac:dyDescent="0.35">
      <c r="A26" s="95" t="s">
        <v>54</v>
      </c>
      <c r="B26" s="95" t="s">
        <v>254</v>
      </c>
      <c r="D26" s="96">
        <v>20</v>
      </c>
      <c r="E26" s="97">
        <f t="shared" si="4"/>
        <v>5</v>
      </c>
      <c r="F26" s="97">
        <f t="shared" si="5"/>
        <v>15</v>
      </c>
      <c r="G26" s="95" t="s">
        <v>49</v>
      </c>
      <c r="H26" s="99"/>
      <c r="I26" s="96">
        <f t="shared" si="6"/>
        <v>0</v>
      </c>
      <c r="J26" s="96">
        <f t="shared" si="7"/>
        <v>0</v>
      </c>
      <c r="M26" s="54"/>
      <c r="N26" s="54"/>
      <c r="O26" s="54"/>
    </row>
    <row r="27" spans="1:15" s="95" customFormat="1" x14ac:dyDescent="0.35">
      <c r="A27" s="95" t="s">
        <v>54</v>
      </c>
      <c r="B27" s="95" t="s">
        <v>254</v>
      </c>
      <c r="D27" s="96">
        <v>20</v>
      </c>
      <c r="E27" s="97">
        <f t="shared" si="4"/>
        <v>5</v>
      </c>
      <c r="F27" s="97">
        <f t="shared" si="5"/>
        <v>15</v>
      </c>
      <c r="G27" s="95" t="s">
        <v>51</v>
      </c>
      <c r="H27" s="98"/>
      <c r="I27" s="96">
        <f t="shared" si="6"/>
        <v>0</v>
      </c>
      <c r="J27" s="96">
        <f t="shared" si="7"/>
        <v>0</v>
      </c>
      <c r="M27" s="54"/>
      <c r="N27" s="54"/>
      <c r="O27" s="54"/>
    </row>
    <row r="28" spans="1:15" s="95" customFormat="1" x14ac:dyDescent="0.35">
      <c r="A28" s="95" t="s">
        <v>54</v>
      </c>
      <c r="B28" s="95" t="s">
        <v>254</v>
      </c>
      <c r="D28" s="96">
        <v>20</v>
      </c>
      <c r="E28" s="97">
        <f t="shared" si="4"/>
        <v>5</v>
      </c>
      <c r="F28" s="97">
        <f t="shared" si="5"/>
        <v>15</v>
      </c>
      <c r="G28" s="95" t="s">
        <v>52</v>
      </c>
      <c r="H28" s="99"/>
      <c r="I28" s="96">
        <f t="shared" si="6"/>
        <v>0</v>
      </c>
      <c r="J28" s="96">
        <f t="shared" si="7"/>
        <v>0</v>
      </c>
      <c r="M28" s="54"/>
      <c r="N28" s="54"/>
      <c r="O28" s="54"/>
    </row>
    <row r="29" spans="1:15" s="95" customFormat="1" x14ac:dyDescent="0.35">
      <c r="A29" s="100"/>
      <c r="B29" s="100"/>
      <c r="C29" s="100"/>
      <c r="D29" s="101"/>
      <c r="E29" s="102"/>
      <c r="F29" s="101"/>
      <c r="G29" s="100"/>
      <c r="H29" s="103"/>
      <c r="I29" s="101"/>
      <c r="J29" s="101"/>
      <c r="K29" s="100"/>
      <c r="L29" s="100"/>
      <c r="M29" s="104"/>
      <c r="N29" s="104"/>
      <c r="O29" s="104"/>
    </row>
    <row r="30" spans="1:15" s="95" customFormat="1" x14ac:dyDescent="0.35">
      <c r="A30" s="95" t="s">
        <v>55</v>
      </c>
      <c r="B30" s="95" t="s">
        <v>252</v>
      </c>
      <c r="C30" s="95" t="s">
        <v>46</v>
      </c>
      <c r="D30" s="96">
        <v>20</v>
      </c>
      <c r="E30" s="97">
        <f>D30*$E$4</f>
        <v>5</v>
      </c>
      <c r="F30" s="97">
        <f>D30-E30</f>
        <v>15</v>
      </c>
      <c r="G30" s="95" t="s">
        <v>56</v>
      </c>
      <c r="H30" s="98"/>
      <c r="I30" s="96">
        <f>H30*F30</f>
        <v>0</v>
      </c>
      <c r="J30" s="96">
        <f>I30/1.21</f>
        <v>0</v>
      </c>
      <c r="M30" s="54"/>
      <c r="N30" s="54"/>
      <c r="O30" s="54"/>
    </row>
    <row r="31" spans="1:15" s="95" customFormat="1" x14ac:dyDescent="0.35">
      <c r="A31" s="95" t="s">
        <v>55</v>
      </c>
      <c r="B31" s="95" t="s">
        <v>252</v>
      </c>
      <c r="D31" s="96">
        <v>20</v>
      </c>
      <c r="E31" s="97">
        <f>D31*$E$4</f>
        <v>5</v>
      </c>
      <c r="F31" s="97">
        <f>D31-E31</f>
        <v>15</v>
      </c>
      <c r="G31" s="95" t="s">
        <v>48</v>
      </c>
      <c r="H31" s="99"/>
      <c r="I31" s="96">
        <f>H31*F31</f>
        <v>0</v>
      </c>
      <c r="J31" s="96">
        <f>I31/1.21</f>
        <v>0</v>
      </c>
      <c r="M31" s="54"/>
      <c r="N31" s="54"/>
      <c r="O31" s="54"/>
    </row>
    <row r="32" spans="1:15" s="95" customFormat="1" x14ac:dyDescent="0.35">
      <c r="A32" s="95" t="s">
        <v>55</v>
      </c>
      <c r="B32" s="95" t="s">
        <v>252</v>
      </c>
      <c r="D32" s="96">
        <v>20</v>
      </c>
      <c r="E32" s="97">
        <f>D32*$E$4</f>
        <v>5</v>
      </c>
      <c r="F32" s="97">
        <f>D32-E32</f>
        <v>15</v>
      </c>
      <c r="G32" s="95" t="s">
        <v>57</v>
      </c>
      <c r="H32" s="98"/>
      <c r="I32" s="96">
        <f>H32*F32</f>
        <v>0</v>
      </c>
      <c r="J32" s="96">
        <f>I32/1.21</f>
        <v>0</v>
      </c>
      <c r="M32" s="54"/>
      <c r="N32" s="54"/>
      <c r="O32" s="54"/>
    </row>
    <row r="33" spans="1:15" s="95" customFormat="1" x14ac:dyDescent="0.35">
      <c r="A33" s="95" t="s">
        <v>55</v>
      </c>
      <c r="B33" s="95" t="s">
        <v>252</v>
      </c>
      <c r="D33" s="96">
        <v>20</v>
      </c>
      <c r="E33" s="97">
        <f>D33*$E$4</f>
        <v>5</v>
      </c>
      <c r="F33" s="97">
        <f>D33-E33</f>
        <v>15</v>
      </c>
      <c r="G33" s="95" t="s">
        <v>49</v>
      </c>
      <c r="H33" s="99"/>
      <c r="I33" s="96">
        <f>H33*F33</f>
        <v>0</v>
      </c>
      <c r="J33" s="96">
        <f>I33/1.21</f>
        <v>0</v>
      </c>
      <c r="M33" s="54"/>
      <c r="N33" s="54"/>
      <c r="O33" s="54"/>
    </row>
    <row r="34" spans="1:15" s="95" customFormat="1" x14ac:dyDescent="0.35">
      <c r="A34" s="95" t="s">
        <v>55</v>
      </c>
      <c r="B34" s="95" t="s">
        <v>252</v>
      </c>
      <c r="D34" s="96">
        <v>20</v>
      </c>
      <c r="E34" s="97">
        <f>D34*$E$4</f>
        <v>5</v>
      </c>
      <c r="F34" s="97">
        <f>D34-E34</f>
        <v>15</v>
      </c>
      <c r="G34" s="95" t="s">
        <v>51</v>
      </c>
      <c r="H34" s="98"/>
      <c r="I34" s="96">
        <f>H34*F34</f>
        <v>0</v>
      </c>
      <c r="J34" s="96">
        <f>I34/1.21</f>
        <v>0</v>
      </c>
      <c r="M34" s="54"/>
      <c r="N34" s="54"/>
      <c r="O34" s="54"/>
    </row>
    <row r="35" spans="1:15" s="95" customFormat="1" x14ac:dyDescent="0.35">
      <c r="A35" s="100"/>
      <c r="B35" s="100"/>
      <c r="C35" s="100"/>
      <c r="D35" s="101"/>
      <c r="E35" s="102"/>
      <c r="F35" s="101"/>
      <c r="G35" s="100"/>
      <c r="H35" s="103"/>
      <c r="I35" s="101"/>
      <c r="J35" s="101"/>
      <c r="K35" s="100"/>
      <c r="L35" s="100"/>
      <c r="M35" s="104"/>
      <c r="N35" s="104"/>
      <c r="O35" s="104"/>
    </row>
    <row r="36" spans="1:15" s="95" customFormat="1" x14ac:dyDescent="0.35">
      <c r="A36" s="95" t="s">
        <v>58</v>
      </c>
      <c r="B36" s="95" t="s">
        <v>59</v>
      </c>
      <c r="C36" s="95" t="s">
        <v>1</v>
      </c>
      <c r="D36" s="96">
        <v>15</v>
      </c>
      <c r="E36" s="97">
        <f t="shared" ref="E36:E45" si="8">D36*$E$4</f>
        <v>3.75</v>
      </c>
      <c r="F36" s="97">
        <f t="shared" ref="F36:F45" si="9">D36-E36</f>
        <v>11.25</v>
      </c>
      <c r="G36" s="98">
        <v>122</v>
      </c>
      <c r="H36" s="98"/>
      <c r="I36" s="96">
        <f>H36*F36</f>
        <v>0</v>
      </c>
      <c r="J36" s="96">
        <f>I36/1.21</f>
        <v>0</v>
      </c>
    </row>
    <row r="37" spans="1:15" s="95" customFormat="1" x14ac:dyDescent="0.35">
      <c r="A37" s="95" t="s">
        <v>58</v>
      </c>
      <c r="B37" s="95" t="s">
        <v>59</v>
      </c>
      <c r="D37" s="96">
        <v>15</v>
      </c>
      <c r="E37" s="97">
        <f t="shared" si="8"/>
        <v>3.75</v>
      </c>
      <c r="F37" s="97">
        <f t="shared" si="9"/>
        <v>11.25</v>
      </c>
      <c r="G37" s="98">
        <v>128</v>
      </c>
      <c r="H37" s="99"/>
      <c r="I37" s="96">
        <f t="shared" ref="I37:I45" si="10">H37*F37</f>
        <v>0</v>
      </c>
      <c r="J37" s="96">
        <f t="shared" ref="J37:J45" si="11">I37/1.21</f>
        <v>0</v>
      </c>
    </row>
    <row r="38" spans="1:15" s="95" customFormat="1" x14ac:dyDescent="0.35">
      <c r="A38" s="95" t="s">
        <v>58</v>
      </c>
      <c r="B38" s="95" t="s">
        <v>59</v>
      </c>
      <c r="D38" s="96">
        <v>15</v>
      </c>
      <c r="E38" s="97">
        <f t="shared" si="8"/>
        <v>3.75</v>
      </c>
      <c r="F38" s="97">
        <f t="shared" si="9"/>
        <v>11.25</v>
      </c>
      <c r="G38" s="98">
        <v>140</v>
      </c>
      <c r="H38" s="98"/>
      <c r="I38" s="96">
        <f t="shared" si="10"/>
        <v>0</v>
      </c>
      <c r="J38" s="96">
        <f t="shared" si="11"/>
        <v>0</v>
      </c>
    </row>
    <row r="39" spans="1:15" s="95" customFormat="1" x14ac:dyDescent="0.35">
      <c r="A39" s="95" t="s">
        <v>58</v>
      </c>
      <c r="B39" s="95" t="s">
        <v>59</v>
      </c>
      <c r="D39" s="96">
        <v>15</v>
      </c>
      <c r="E39" s="97">
        <f t="shared" si="8"/>
        <v>3.75</v>
      </c>
      <c r="F39" s="97">
        <f t="shared" si="9"/>
        <v>11.25</v>
      </c>
      <c r="G39" s="98">
        <v>152</v>
      </c>
      <c r="H39" s="99"/>
      <c r="I39" s="96">
        <f t="shared" si="10"/>
        <v>0</v>
      </c>
      <c r="J39" s="96">
        <f t="shared" si="11"/>
        <v>0</v>
      </c>
    </row>
    <row r="40" spans="1:15" s="95" customFormat="1" x14ac:dyDescent="0.35">
      <c r="A40" s="95" t="s">
        <v>58</v>
      </c>
      <c r="B40" s="95" t="s">
        <v>59</v>
      </c>
      <c r="D40" s="96">
        <v>15</v>
      </c>
      <c r="E40" s="97">
        <f t="shared" si="8"/>
        <v>3.75</v>
      </c>
      <c r="F40" s="97">
        <f t="shared" si="9"/>
        <v>11.25</v>
      </c>
      <c r="G40" s="98">
        <v>164</v>
      </c>
      <c r="H40" s="98"/>
      <c r="I40" s="96">
        <f t="shared" si="10"/>
        <v>0</v>
      </c>
      <c r="J40" s="96">
        <f t="shared" si="11"/>
        <v>0</v>
      </c>
    </row>
    <row r="41" spans="1:15" s="95" customFormat="1" x14ac:dyDescent="0.35">
      <c r="A41" s="95" t="s">
        <v>60</v>
      </c>
      <c r="B41" s="95" t="s">
        <v>61</v>
      </c>
      <c r="C41" s="95" t="s">
        <v>1</v>
      </c>
      <c r="D41" s="96">
        <v>18</v>
      </c>
      <c r="E41" s="97">
        <f t="shared" si="8"/>
        <v>4.5</v>
      </c>
      <c r="F41" s="97">
        <f t="shared" si="9"/>
        <v>13.5</v>
      </c>
      <c r="G41" s="95" t="s">
        <v>48</v>
      </c>
      <c r="H41" s="99"/>
      <c r="I41" s="96">
        <f t="shared" si="10"/>
        <v>0</v>
      </c>
      <c r="J41" s="96">
        <f t="shared" si="11"/>
        <v>0</v>
      </c>
    </row>
    <row r="42" spans="1:15" s="95" customFormat="1" x14ac:dyDescent="0.35">
      <c r="A42" s="95" t="s">
        <v>60</v>
      </c>
      <c r="B42" s="95" t="s">
        <v>61</v>
      </c>
      <c r="D42" s="96">
        <v>18</v>
      </c>
      <c r="E42" s="97">
        <f t="shared" si="8"/>
        <v>4.5</v>
      </c>
      <c r="F42" s="97">
        <f t="shared" si="9"/>
        <v>13.5</v>
      </c>
      <c r="G42" s="95" t="s">
        <v>50</v>
      </c>
      <c r="H42" s="98"/>
      <c r="I42" s="96">
        <f t="shared" si="10"/>
        <v>0</v>
      </c>
      <c r="J42" s="96">
        <f t="shared" si="11"/>
        <v>0</v>
      </c>
    </row>
    <row r="43" spans="1:15" s="95" customFormat="1" x14ac:dyDescent="0.35">
      <c r="A43" s="95" t="s">
        <v>60</v>
      </c>
      <c r="B43" s="95" t="s">
        <v>61</v>
      </c>
      <c r="D43" s="96">
        <v>18</v>
      </c>
      <c r="E43" s="97">
        <f t="shared" si="8"/>
        <v>4.5</v>
      </c>
      <c r="F43" s="97">
        <f t="shared" si="9"/>
        <v>13.5</v>
      </c>
      <c r="G43" s="95" t="s">
        <v>49</v>
      </c>
      <c r="H43" s="99"/>
      <c r="I43" s="96">
        <f t="shared" si="10"/>
        <v>0</v>
      </c>
      <c r="J43" s="96">
        <f t="shared" si="11"/>
        <v>0</v>
      </c>
    </row>
    <row r="44" spans="1:15" s="95" customFormat="1" x14ac:dyDescent="0.35">
      <c r="A44" s="95" t="s">
        <v>60</v>
      </c>
      <c r="B44" s="95" t="s">
        <v>61</v>
      </c>
      <c r="D44" s="96">
        <v>18</v>
      </c>
      <c r="E44" s="97">
        <f t="shared" si="8"/>
        <v>4.5</v>
      </c>
      <c r="F44" s="97">
        <f t="shared" si="9"/>
        <v>13.5</v>
      </c>
      <c r="G44" s="95" t="s">
        <v>51</v>
      </c>
      <c r="H44" s="98"/>
      <c r="I44" s="96">
        <f t="shared" si="10"/>
        <v>0</v>
      </c>
      <c r="J44" s="96">
        <f t="shared" si="11"/>
        <v>0</v>
      </c>
    </row>
    <row r="45" spans="1:15" s="95" customFormat="1" x14ac:dyDescent="0.35">
      <c r="A45" s="95" t="s">
        <v>60</v>
      </c>
      <c r="B45" s="95" t="s">
        <v>61</v>
      </c>
      <c r="D45" s="96">
        <v>18</v>
      </c>
      <c r="E45" s="97">
        <f t="shared" si="8"/>
        <v>4.5</v>
      </c>
      <c r="F45" s="97">
        <f t="shared" si="9"/>
        <v>13.5</v>
      </c>
      <c r="G45" s="95" t="s">
        <v>52</v>
      </c>
      <c r="H45" s="99"/>
      <c r="I45" s="96">
        <f t="shared" si="10"/>
        <v>0</v>
      </c>
      <c r="J45" s="96">
        <f t="shared" si="11"/>
        <v>0</v>
      </c>
    </row>
    <row r="46" spans="1:15" s="95" customFormat="1" x14ac:dyDescent="0.35">
      <c r="A46" s="100"/>
      <c r="B46" s="100"/>
      <c r="C46" s="100"/>
      <c r="D46" s="101"/>
      <c r="E46" s="102"/>
      <c r="F46" s="101"/>
      <c r="G46" s="100"/>
      <c r="H46" s="103"/>
      <c r="I46" s="101"/>
      <c r="J46" s="101"/>
      <c r="K46" s="100"/>
      <c r="L46" s="100"/>
      <c r="M46" s="104"/>
      <c r="N46" s="104"/>
      <c r="O46" s="104"/>
    </row>
    <row r="47" spans="1:15" s="95" customFormat="1" x14ac:dyDescent="0.35">
      <c r="A47" s="95" t="s">
        <v>62</v>
      </c>
      <c r="B47" s="95" t="s">
        <v>63</v>
      </c>
      <c r="C47" s="95" t="s">
        <v>1</v>
      </c>
      <c r="D47" s="96">
        <v>18</v>
      </c>
      <c r="E47" s="97">
        <f>D47*$E$4</f>
        <v>4.5</v>
      </c>
      <c r="F47" s="97">
        <f>D47-E47</f>
        <v>13.5</v>
      </c>
      <c r="G47" s="95" t="s">
        <v>56</v>
      </c>
      <c r="H47" s="98"/>
      <c r="I47" s="96">
        <f>H47*F47</f>
        <v>0</v>
      </c>
      <c r="J47" s="96">
        <f>I47/1.21</f>
        <v>0</v>
      </c>
    </row>
    <row r="48" spans="1:15" s="95" customFormat="1" x14ac:dyDescent="0.35">
      <c r="A48" s="95" t="s">
        <v>62</v>
      </c>
      <c r="B48" s="95" t="s">
        <v>63</v>
      </c>
      <c r="D48" s="96">
        <v>18</v>
      </c>
      <c r="E48" s="97">
        <f>D48*$E$4</f>
        <v>4.5</v>
      </c>
      <c r="F48" s="97">
        <f>D48-E48</f>
        <v>13.5</v>
      </c>
      <c r="G48" s="95" t="s">
        <v>48</v>
      </c>
      <c r="H48" s="99"/>
      <c r="I48" s="96">
        <f>H48*F48</f>
        <v>0</v>
      </c>
      <c r="J48" s="96">
        <f>I48/1.21</f>
        <v>0</v>
      </c>
    </row>
    <row r="49" spans="1:15" s="95" customFormat="1" x14ac:dyDescent="0.35">
      <c r="A49" s="95" t="s">
        <v>62</v>
      </c>
      <c r="B49" s="95" t="s">
        <v>63</v>
      </c>
      <c r="D49" s="96">
        <v>18</v>
      </c>
      <c r="E49" s="97">
        <f>D49*$E$4</f>
        <v>4.5</v>
      </c>
      <c r="F49" s="97">
        <f>D49-E49</f>
        <v>13.5</v>
      </c>
      <c r="G49" s="95" t="s">
        <v>57</v>
      </c>
      <c r="H49" s="98"/>
      <c r="I49" s="96">
        <f>H49*F49</f>
        <v>0</v>
      </c>
      <c r="J49" s="96">
        <f>I49/1.21</f>
        <v>0</v>
      </c>
    </row>
    <row r="50" spans="1:15" s="95" customFormat="1" x14ac:dyDescent="0.35">
      <c r="A50" s="95" t="s">
        <v>62</v>
      </c>
      <c r="B50" s="95" t="s">
        <v>63</v>
      </c>
      <c r="D50" s="96">
        <v>18</v>
      </c>
      <c r="E50" s="97">
        <f>D50*$E$4</f>
        <v>4.5</v>
      </c>
      <c r="F50" s="97">
        <f>D50-E50</f>
        <v>13.5</v>
      </c>
      <c r="G50" s="95" t="s">
        <v>49</v>
      </c>
      <c r="H50" s="99"/>
      <c r="I50" s="96">
        <f>H50*F50</f>
        <v>0</v>
      </c>
      <c r="J50" s="96">
        <f>I50/1.21</f>
        <v>0</v>
      </c>
    </row>
    <row r="51" spans="1:15" s="95" customFormat="1" x14ac:dyDescent="0.35">
      <c r="A51" s="95" t="s">
        <v>62</v>
      </c>
      <c r="B51" s="95" t="s">
        <v>63</v>
      </c>
      <c r="D51" s="96">
        <v>18</v>
      </c>
      <c r="E51" s="97">
        <f>D51*$E$4</f>
        <v>4.5</v>
      </c>
      <c r="F51" s="97">
        <f>D51-E51</f>
        <v>13.5</v>
      </c>
      <c r="G51" s="95" t="s">
        <v>51</v>
      </c>
      <c r="H51" s="98"/>
      <c r="I51" s="96">
        <f>H51*F51</f>
        <v>0</v>
      </c>
      <c r="J51" s="96">
        <f>I51/1.21</f>
        <v>0</v>
      </c>
    </row>
    <row r="52" spans="1:15" s="95" customFormat="1" x14ac:dyDescent="0.35">
      <c r="A52" s="100"/>
      <c r="B52" s="100"/>
      <c r="C52" s="100"/>
      <c r="D52" s="101"/>
      <c r="E52" s="102"/>
      <c r="F52" s="101"/>
      <c r="G52" s="100"/>
      <c r="H52" s="103"/>
      <c r="I52" s="101"/>
      <c r="J52" s="101"/>
      <c r="K52" s="100"/>
      <c r="L52" s="100"/>
      <c r="M52" s="104"/>
      <c r="N52" s="104"/>
      <c r="O52" s="104"/>
    </row>
    <row r="53" spans="1:15" s="95" customFormat="1" x14ac:dyDescent="0.35">
      <c r="A53" s="95" t="s">
        <v>64</v>
      </c>
      <c r="B53" s="95" t="s">
        <v>65</v>
      </c>
      <c r="C53" s="95" t="s">
        <v>46</v>
      </c>
      <c r="D53" s="96">
        <v>10</v>
      </c>
      <c r="E53" s="97">
        <f>D53*$E$4</f>
        <v>2.5</v>
      </c>
      <c r="F53" s="97">
        <f>D53-E53</f>
        <v>7.5</v>
      </c>
      <c r="G53" s="95" t="s">
        <v>66</v>
      </c>
      <c r="H53" s="98"/>
      <c r="I53" s="96">
        <f>H53*F53</f>
        <v>0</v>
      </c>
      <c r="J53" s="96">
        <f>I53/1.21</f>
        <v>0</v>
      </c>
    </row>
    <row r="54" spans="1:15" s="95" customFormat="1" x14ac:dyDescent="0.35">
      <c r="A54" s="95" t="s">
        <v>64</v>
      </c>
      <c r="B54" s="95" t="s">
        <v>65</v>
      </c>
      <c r="D54" s="96">
        <v>10</v>
      </c>
      <c r="E54" s="97">
        <f>D54*$E$4</f>
        <v>2.5</v>
      </c>
      <c r="F54" s="97">
        <f>D54-E54</f>
        <v>7.5</v>
      </c>
      <c r="G54" s="95" t="s">
        <v>67</v>
      </c>
      <c r="H54" s="99"/>
      <c r="I54" s="96">
        <f>H54*F54</f>
        <v>0</v>
      </c>
      <c r="J54" s="96">
        <f>I54/1.21</f>
        <v>0</v>
      </c>
    </row>
    <row r="55" spans="1:15" s="95" customFormat="1" x14ac:dyDescent="0.35">
      <c r="A55" s="95" t="s">
        <v>64</v>
      </c>
      <c r="B55" s="95" t="s">
        <v>65</v>
      </c>
      <c r="D55" s="96">
        <v>10</v>
      </c>
      <c r="E55" s="97">
        <f>D55*$E$4</f>
        <v>2.5</v>
      </c>
      <c r="F55" s="97">
        <f>D55-E55</f>
        <v>7.5</v>
      </c>
      <c r="G55" s="95" t="s">
        <v>68</v>
      </c>
      <c r="H55" s="98"/>
      <c r="I55" s="96">
        <f>H55*F55</f>
        <v>0</v>
      </c>
      <c r="J55" s="96">
        <f>I55/1.21</f>
        <v>0</v>
      </c>
    </row>
    <row r="56" spans="1:15" s="95" customFormat="1" x14ac:dyDescent="0.35">
      <c r="A56" s="95" t="s">
        <v>64</v>
      </c>
      <c r="B56" s="95" t="s">
        <v>65</v>
      </c>
      <c r="D56" s="96">
        <v>10</v>
      </c>
      <c r="E56" s="97">
        <f>D56*$E$4</f>
        <v>2.5</v>
      </c>
      <c r="F56" s="97">
        <f>D56-E56</f>
        <v>7.5</v>
      </c>
      <c r="G56" s="95" t="s">
        <v>69</v>
      </c>
      <c r="H56" s="99"/>
      <c r="I56" s="96">
        <f>H56*F56</f>
        <v>0</v>
      </c>
      <c r="J56" s="96">
        <f>I56/1.21</f>
        <v>0</v>
      </c>
    </row>
    <row r="57" spans="1:15" s="95" customFormat="1" x14ac:dyDescent="0.35">
      <c r="A57" s="95" t="s">
        <v>64</v>
      </c>
      <c r="B57" s="95" t="s">
        <v>65</v>
      </c>
      <c r="D57" s="96">
        <v>10</v>
      </c>
      <c r="E57" s="97">
        <f>D57*$E$4</f>
        <v>2.5</v>
      </c>
      <c r="F57" s="97">
        <f>D57-E57</f>
        <v>7.5</v>
      </c>
      <c r="G57" s="95" t="s">
        <v>70</v>
      </c>
      <c r="H57" s="98"/>
      <c r="I57" s="96">
        <f>H57*F57</f>
        <v>0</v>
      </c>
      <c r="J57" s="96">
        <f>I57/1.21</f>
        <v>0</v>
      </c>
    </row>
    <row r="58" spans="1:15" s="95" customFormat="1" x14ac:dyDescent="0.35">
      <c r="A58" s="100"/>
      <c r="B58" s="100"/>
      <c r="C58" s="100"/>
      <c r="D58" s="101"/>
      <c r="E58" s="102"/>
      <c r="F58" s="101"/>
      <c r="G58" s="100"/>
      <c r="H58" s="103"/>
      <c r="I58" s="101"/>
      <c r="J58" s="101"/>
      <c r="K58" s="100"/>
      <c r="L58" s="100"/>
      <c r="M58" s="104"/>
      <c r="N58" s="104"/>
      <c r="O58" s="104"/>
    </row>
    <row r="59" spans="1:15" s="93" customFormat="1" x14ac:dyDescent="0.35">
      <c r="A59" s="93" t="s">
        <v>188</v>
      </c>
      <c r="B59" s="93" t="s">
        <v>189</v>
      </c>
      <c r="C59" s="93" t="s">
        <v>46</v>
      </c>
      <c r="D59" s="91">
        <v>20</v>
      </c>
      <c r="E59" s="92">
        <f>D59*$E$4</f>
        <v>5</v>
      </c>
      <c r="F59" s="92">
        <f>D59-E59</f>
        <v>15</v>
      </c>
      <c r="G59" s="93" t="s">
        <v>66</v>
      </c>
      <c r="H59" s="90"/>
      <c r="I59" s="91">
        <f>H59*F59</f>
        <v>0</v>
      </c>
      <c r="J59" s="91">
        <f>I59/1.21</f>
        <v>0</v>
      </c>
    </row>
    <row r="60" spans="1:15" s="93" customFormat="1" x14ac:dyDescent="0.35">
      <c r="A60" s="93" t="s">
        <v>188</v>
      </c>
      <c r="B60" s="93" t="s">
        <v>189</v>
      </c>
      <c r="D60" s="91">
        <v>20</v>
      </c>
      <c r="E60" s="92">
        <f>D60*$E$4</f>
        <v>5</v>
      </c>
      <c r="F60" s="92">
        <f>D60-E60</f>
        <v>15</v>
      </c>
      <c r="G60" s="93" t="s">
        <v>67</v>
      </c>
      <c r="H60" s="94"/>
      <c r="I60" s="91">
        <f>H60*F60</f>
        <v>0</v>
      </c>
      <c r="J60" s="91">
        <f>I60/1.21</f>
        <v>0</v>
      </c>
    </row>
    <row r="61" spans="1:15" s="93" customFormat="1" x14ac:dyDescent="0.35">
      <c r="A61" s="93" t="s">
        <v>188</v>
      </c>
      <c r="B61" s="93" t="s">
        <v>189</v>
      </c>
      <c r="D61" s="91">
        <v>20</v>
      </c>
      <c r="E61" s="92">
        <f>D61*$E$4</f>
        <v>5</v>
      </c>
      <c r="F61" s="92">
        <f>D61-E61</f>
        <v>15</v>
      </c>
      <c r="G61" s="93" t="s">
        <v>68</v>
      </c>
      <c r="H61" s="90"/>
      <c r="I61" s="91">
        <f>H61*F61</f>
        <v>0</v>
      </c>
      <c r="J61" s="91">
        <f>I61/1.21</f>
        <v>0</v>
      </c>
    </row>
    <row r="62" spans="1:15" s="93" customFormat="1" x14ac:dyDescent="0.35">
      <c r="A62" s="93" t="s">
        <v>188</v>
      </c>
      <c r="B62" s="93" t="s">
        <v>189</v>
      </c>
      <c r="D62" s="91">
        <v>20</v>
      </c>
      <c r="E62" s="92">
        <f>D62*$E$4</f>
        <v>5</v>
      </c>
      <c r="F62" s="92">
        <f>D62-E62</f>
        <v>15</v>
      </c>
      <c r="G62" s="93" t="s">
        <v>69</v>
      </c>
      <c r="H62" s="94"/>
      <c r="I62" s="91">
        <f>H62*F62</f>
        <v>0</v>
      </c>
      <c r="J62" s="91">
        <f>I62/1.21</f>
        <v>0</v>
      </c>
    </row>
    <row r="63" spans="1:15" s="93" customFormat="1" x14ac:dyDescent="0.35">
      <c r="A63" s="93" t="s">
        <v>188</v>
      </c>
      <c r="B63" s="93" t="s">
        <v>189</v>
      </c>
      <c r="D63" s="91">
        <v>20</v>
      </c>
      <c r="E63" s="92">
        <f>D63*$E$4</f>
        <v>5</v>
      </c>
      <c r="F63" s="92">
        <f>D63-E63</f>
        <v>15</v>
      </c>
      <c r="G63" s="93" t="s">
        <v>70</v>
      </c>
      <c r="H63" s="90"/>
      <c r="I63" s="91">
        <f>H63*F63</f>
        <v>0</v>
      </c>
      <c r="J63" s="91">
        <f>I63/1.21</f>
        <v>0</v>
      </c>
    </row>
    <row r="64" spans="1:15" s="95" customFormat="1" x14ac:dyDescent="0.35">
      <c r="A64" s="100"/>
      <c r="B64" s="100"/>
      <c r="C64" s="100"/>
      <c r="D64" s="101"/>
      <c r="E64" s="102"/>
      <c r="F64" s="101"/>
      <c r="G64" s="100"/>
      <c r="H64" s="103"/>
      <c r="I64" s="101"/>
      <c r="J64" s="101"/>
      <c r="K64" s="100"/>
      <c r="L64" s="100"/>
      <c r="M64" s="104"/>
      <c r="N64" s="104"/>
      <c r="O64" s="104"/>
    </row>
    <row r="65" spans="1:15" s="93" customFormat="1" x14ac:dyDescent="0.35">
      <c r="A65" s="93" t="s">
        <v>192</v>
      </c>
      <c r="B65" s="129" t="s">
        <v>248</v>
      </c>
      <c r="D65" s="91">
        <v>12</v>
      </c>
      <c r="E65" s="92">
        <f>D65*$E$4</f>
        <v>3</v>
      </c>
      <c r="F65" s="92">
        <f>D65-E65</f>
        <v>9</v>
      </c>
      <c r="G65" s="93" t="s">
        <v>68</v>
      </c>
      <c r="H65" s="90"/>
      <c r="I65" s="91">
        <f>H65*F65</f>
        <v>0</v>
      </c>
      <c r="J65" s="91">
        <f>I65/1.21</f>
        <v>0</v>
      </c>
    </row>
    <row r="66" spans="1:15" s="93" customFormat="1" x14ac:dyDescent="0.35">
      <c r="A66" s="93" t="s">
        <v>192</v>
      </c>
      <c r="B66" s="129" t="s">
        <v>248</v>
      </c>
      <c r="D66" s="91">
        <v>12</v>
      </c>
      <c r="E66" s="92">
        <f>D66*$E$4</f>
        <v>3</v>
      </c>
      <c r="F66" s="92">
        <f>D66-E66</f>
        <v>9</v>
      </c>
      <c r="G66" s="93" t="s">
        <v>70</v>
      </c>
      <c r="H66" s="90"/>
      <c r="I66" s="91">
        <f>H66*F66</f>
        <v>0</v>
      </c>
      <c r="J66" s="91">
        <f>I66/1.21</f>
        <v>0</v>
      </c>
    </row>
    <row r="67" spans="1:15" s="95" customFormat="1" x14ac:dyDescent="0.35">
      <c r="A67" s="100"/>
      <c r="B67" s="100"/>
      <c r="C67" s="100"/>
      <c r="D67" s="101"/>
      <c r="E67" s="102"/>
      <c r="F67" s="101"/>
      <c r="G67" s="100"/>
      <c r="H67" s="103"/>
      <c r="I67" s="101"/>
      <c r="J67" s="101"/>
      <c r="K67" s="100"/>
      <c r="L67" s="100"/>
      <c r="M67" s="104"/>
      <c r="N67" s="104"/>
      <c r="O67" s="104"/>
    </row>
    <row r="68" spans="1:15" s="95" customFormat="1" x14ac:dyDescent="0.35">
      <c r="A68" s="95" t="s">
        <v>194</v>
      </c>
      <c r="B68" s="98" t="s">
        <v>195</v>
      </c>
      <c r="C68" s="98" t="s">
        <v>46</v>
      </c>
      <c r="D68" s="96">
        <v>12</v>
      </c>
      <c r="E68" s="97">
        <f>D68*$E$4</f>
        <v>3</v>
      </c>
      <c r="F68" s="97">
        <f>D68-E68</f>
        <v>9</v>
      </c>
      <c r="G68" s="98" t="s">
        <v>123</v>
      </c>
      <c r="H68" s="98"/>
      <c r="I68" s="96">
        <f>H68*F68</f>
        <v>0</v>
      </c>
      <c r="J68" s="96">
        <f>I68/1.21</f>
        <v>0</v>
      </c>
      <c r="M68" s="54"/>
      <c r="N68" s="54"/>
      <c r="O68" s="54"/>
    </row>
    <row r="69" spans="1:15" s="95" customFormat="1" x14ac:dyDescent="0.35">
      <c r="A69" s="100"/>
      <c r="B69" s="100"/>
      <c r="C69" s="100"/>
      <c r="D69" s="101"/>
      <c r="E69" s="102"/>
      <c r="F69" s="101"/>
      <c r="G69" s="100"/>
      <c r="H69" s="103"/>
      <c r="I69" s="101"/>
      <c r="J69" s="101"/>
      <c r="K69" s="100"/>
      <c r="L69" s="100"/>
      <c r="M69" s="104"/>
      <c r="N69" s="104"/>
      <c r="O69" s="104"/>
    </row>
    <row r="70" spans="1:15" s="95" customFormat="1" x14ac:dyDescent="0.35">
      <c r="A70" s="95" t="s">
        <v>131</v>
      </c>
      <c r="B70" s="98" t="s">
        <v>255</v>
      </c>
      <c r="C70" s="98" t="s">
        <v>2</v>
      </c>
      <c r="D70" s="96">
        <v>30</v>
      </c>
      <c r="E70" s="97">
        <v>3</v>
      </c>
      <c r="F70" s="97">
        <f t="shared" ref="F70:F79" si="12">D70-E70</f>
        <v>27</v>
      </c>
      <c r="G70" s="98">
        <v>122</v>
      </c>
      <c r="H70" s="98"/>
      <c r="I70" s="96">
        <f>H70*F70</f>
        <v>0</v>
      </c>
      <c r="J70" s="96">
        <f>I70/1.21</f>
        <v>0</v>
      </c>
      <c r="M70" s="54"/>
      <c r="N70" s="54"/>
      <c r="O70" s="54"/>
    </row>
    <row r="71" spans="1:15" s="95" customFormat="1" x14ac:dyDescent="0.35">
      <c r="A71" s="95" t="s">
        <v>71</v>
      </c>
      <c r="B71" s="98" t="s">
        <v>255</v>
      </c>
      <c r="C71" s="98"/>
      <c r="D71" s="96">
        <v>30</v>
      </c>
      <c r="E71" s="97">
        <f t="shared" ref="E71:E79" si="13">D71*$E$4</f>
        <v>7.5</v>
      </c>
      <c r="F71" s="97">
        <f t="shared" si="12"/>
        <v>22.5</v>
      </c>
      <c r="G71" s="98">
        <v>128</v>
      </c>
      <c r="H71" s="99"/>
      <c r="I71" s="96">
        <f t="shared" ref="I71:I79" si="14">H71*F71</f>
        <v>0</v>
      </c>
      <c r="J71" s="96">
        <f t="shared" ref="J71:J79" si="15">I71/1.21</f>
        <v>0</v>
      </c>
      <c r="M71" s="54"/>
      <c r="N71" s="54"/>
      <c r="O71" s="54"/>
    </row>
    <row r="72" spans="1:15" s="95" customFormat="1" x14ac:dyDescent="0.35">
      <c r="A72" s="95" t="s">
        <v>71</v>
      </c>
      <c r="B72" s="98" t="s">
        <v>255</v>
      </c>
      <c r="C72" s="98"/>
      <c r="D72" s="96">
        <v>30</v>
      </c>
      <c r="E72" s="97">
        <f t="shared" si="13"/>
        <v>7.5</v>
      </c>
      <c r="F72" s="97">
        <f t="shared" si="12"/>
        <v>22.5</v>
      </c>
      <c r="G72" s="98">
        <v>140</v>
      </c>
      <c r="H72" s="98"/>
      <c r="I72" s="96">
        <f t="shared" si="14"/>
        <v>0</v>
      </c>
      <c r="J72" s="96">
        <f t="shared" si="15"/>
        <v>0</v>
      </c>
      <c r="M72" s="54"/>
      <c r="N72" s="54"/>
      <c r="O72" s="54"/>
    </row>
    <row r="73" spans="1:15" s="95" customFormat="1" x14ac:dyDescent="0.35">
      <c r="A73" s="95" t="s">
        <v>71</v>
      </c>
      <c r="B73" s="98" t="s">
        <v>255</v>
      </c>
      <c r="C73" s="98"/>
      <c r="D73" s="96">
        <v>30</v>
      </c>
      <c r="E73" s="97">
        <f t="shared" si="13"/>
        <v>7.5</v>
      </c>
      <c r="F73" s="97">
        <f t="shared" si="12"/>
        <v>22.5</v>
      </c>
      <c r="G73" s="98">
        <v>152</v>
      </c>
      <c r="H73" s="99"/>
      <c r="I73" s="96">
        <f t="shared" si="14"/>
        <v>0</v>
      </c>
      <c r="J73" s="96">
        <f t="shared" si="15"/>
        <v>0</v>
      </c>
      <c r="M73" s="54"/>
      <c r="N73" s="54"/>
      <c r="O73" s="54"/>
    </row>
    <row r="74" spans="1:15" s="95" customFormat="1" x14ac:dyDescent="0.35">
      <c r="A74" s="95" t="s">
        <v>71</v>
      </c>
      <c r="B74" s="98" t="s">
        <v>255</v>
      </c>
      <c r="C74" s="98"/>
      <c r="D74" s="96">
        <v>30</v>
      </c>
      <c r="E74" s="97">
        <f t="shared" si="13"/>
        <v>7.5</v>
      </c>
      <c r="F74" s="97">
        <f t="shared" si="12"/>
        <v>22.5</v>
      </c>
      <c r="G74" s="98">
        <v>164</v>
      </c>
      <c r="H74" s="98"/>
      <c r="I74" s="96">
        <f t="shared" si="14"/>
        <v>0</v>
      </c>
      <c r="J74" s="96">
        <f t="shared" si="15"/>
        <v>0</v>
      </c>
      <c r="M74" s="54"/>
      <c r="N74" s="54"/>
      <c r="O74" s="54"/>
    </row>
    <row r="75" spans="1:15" s="95" customFormat="1" x14ac:dyDescent="0.35">
      <c r="A75" s="95" t="s">
        <v>132</v>
      </c>
      <c r="B75" s="98" t="s">
        <v>256</v>
      </c>
      <c r="C75" s="98" t="s">
        <v>2</v>
      </c>
      <c r="D75" s="96">
        <v>38</v>
      </c>
      <c r="E75" s="97">
        <f t="shared" si="13"/>
        <v>9.5</v>
      </c>
      <c r="F75" s="97">
        <f t="shared" si="12"/>
        <v>28.5</v>
      </c>
      <c r="G75" s="95" t="s">
        <v>48</v>
      </c>
      <c r="H75" s="99"/>
      <c r="I75" s="96">
        <f t="shared" si="14"/>
        <v>0</v>
      </c>
      <c r="J75" s="96">
        <f t="shared" si="15"/>
        <v>0</v>
      </c>
      <c r="M75" s="54"/>
      <c r="N75" s="54"/>
      <c r="O75" s="54"/>
    </row>
    <row r="76" spans="1:15" s="95" customFormat="1" x14ac:dyDescent="0.35">
      <c r="A76" s="95" t="s">
        <v>132</v>
      </c>
      <c r="B76" s="98" t="s">
        <v>256</v>
      </c>
      <c r="C76" s="98"/>
      <c r="D76" s="96">
        <v>38</v>
      </c>
      <c r="E76" s="97">
        <f t="shared" si="13"/>
        <v>9.5</v>
      </c>
      <c r="F76" s="97">
        <f t="shared" si="12"/>
        <v>28.5</v>
      </c>
      <c r="G76" s="95" t="s">
        <v>50</v>
      </c>
      <c r="H76" s="98"/>
      <c r="I76" s="96">
        <f t="shared" si="14"/>
        <v>0</v>
      </c>
      <c r="J76" s="96">
        <f t="shared" si="15"/>
        <v>0</v>
      </c>
      <c r="M76" s="54"/>
      <c r="N76" s="54"/>
      <c r="O76" s="54"/>
    </row>
    <row r="77" spans="1:15" s="95" customFormat="1" x14ac:dyDescent="0.35">
      <c r="A77" s="95" t="s">
        <v>132</v>
      </c>
      <c r="B77" s="98" t="s">
        <v>256</v>
      </c>
      <c r="C77" s="98"/>
      <c r="D77" s="96">
        <v>38</v>
      </c>
      <c r="E77" s="97">
        <f t="shared" si="13"/>
        <v>9.5</v>
      </c>
      <c r="F77" s="97">
        <f t="shared" si="12"/>
        <v>28.5</v>
      </c>
      <c r="G77" s="95" t="s">
        <v>49</v>
      </c>
      <c r="H77" s="99"/>
      <c r="I77" s="96">
        <f t="shared" si="14"/>
        <v>0</v>
      </c>
      <c r="J77" s="96">
        <f t="shared" si="15"/>
        <v>0</v>
      </c>
      <c r="M77" s="54"/>
      <c r="N77" s="54"/>
      <c r="O77" s="54"/>
    </row>
    <row r="78" spans="1:15" s="95" customFormat="1" x14ac:dyDescent="0.35">
      <c r="A78" s="95" t="s">
        <v>132</v>
      </c>
      <c r="B78" s="98" t="s">
        <v>256</v>
      </c>
      <c r="C78" s="98"/>
      <c r="D78" s="96">
        <v>38</v>
      </c>
      <c r="E78" s="97">
        <f t="shared" si="13"/>
        <v>9.5</v>
      </c>
      <c r="F78" s="97">
        <f t="shared" si="12"/>
        <v>28.5</v>
      </c>
      <c r="G78" s="95" t="s">
        <v>51</v>
      </c>
      <c r="H78" s="98"/>
      <c r="I78" s="96">
        <f t="shared" si="14"/>
        <v>0</v>
      </c>
      <c r="J78" s="96">
        <f t="shared" si="15"/>
        <v>0</v>
      </c>
      <c r="M78" s="54"/>
      <c r="N78" s="54"/>
      <c r="O78" s="54"/>
    </row>
    <row r="79" spans="1:15" s="95" customFormat="1" x14ac:dyDescent="0.35">
      <c r="A79" s="95" t="s">
        <v>132</v>
      </c>
      <c r="B79" s="98" t="s">
        <v>256</v>
      </c>
      <c r="C79" s="98"/>
      <c r="D79" s="96">
        <v>38</v>
      </c>
      <c r="E79" s="97">
        <f t="shared" si="13"/>
        <v>9.5</v>
      </c>
      <c r="F79" s="97">
        <f t="shared" si="12"/>
        <v>28.5</v>
      </c>
      <c r="G79" s="95" t="s">
        <v>52</v>
      </c>
      <c r="H79" s="99"/>
      <c r="I79" s="96">
        <f t="shared" si="14"/>
        <v>0</v>
      </c>
      <c r="J79" s="96">
        <f t="shared" si="15"/>
        <v>0</v>
      </c>
      <c r="M79" s="54"/>
      <c r="N79" s="54"/>
      <c r="O79" s="54"/>
    </row>
    <row r="80" spans="1:15" s="95" customFormat="1" x14ac:dyDescent="0.35">
      <c r="A80" s="100"/>
      <c r="B80" s="100"/>
      <c r="C80" s="100"/>
      <c r="D80" s="101"/>
      <c r="E80" s="102"/>
      <c r="F80" s="101"/>
      <c r="G80" s="100"/>
      <c r="H80" s="103"/>
      <c r="I80" s="101"/>
      <c r="J80" s="101"/>
      <c r="K80" s="100"/>
      <c r="L80" s="100"/>
      <c r="M80" s="104"/>
      <c r="N80" s="104"/>
      <c r="O80" s="104"/>
    </row>
    <row r="81" spans="1:15" s="95" customFormat="1" x14ac:dyDescent="0.35">
      <c r="A81" s="95" t="s">
        <v>257</v>
      </c>
      <c r="B81" s="95" t="s">
        <v>258</v>
      </c>
      <c r="C81" s="98" t="s">
        <v>2</v>
      </c>
      <c r="D81" s="96">
        <v>38</v>
      </c>
      <c r="E81" s="97">
        <f t="shared" ref="E81:E85" si="16">D81*$E$4</f>
        <v>9.5</v>
      </c>
      <c r="F81" s="97">
        <f t="shared" ref="F81:F85" si="17">D81-E81</f>
        <v>28.5</v>
      </c>
      <c r="G81" s="95" t="s">
        <v>48</v>
      </c>
      <c r="H81" s="99"/>
      <c r="I81" s="96">
        <f t="shared" ref="I81:I85" si="18">H81*F81</f>
        <v>0</v>
      </c>
      <c r="J81" s="96">
        <f t="shared" ref="J81:J85" si="19">I81/1.21</f>
        <v>0</v>
      </c>
      <c r="M81" s="54"/>
      <c r="N81" s="54"/>
      <c r="O81" s="54"/>
    </row>
    <row r="82" spans="1:15" s="95" customFormat="1" x14ac:dyDescent="0.35">
      <c r="A82" s="95" t="s">
        <v>257</v>
      </c>
      <c r="B82" s="95" t="s">
        <v>258</v>
      </c>
      <c r="C82" s="98"/>
      <c r="D82" s="96">
        <v>38</v>
      </c>
      <c r="E82" s="97">
        <f t="shared" si="16"/>
        <v>9.5</v>
      </c>
      <c r="F82" s="97">
        <f t="shared" si="17"/>
        <v>28.5</v>
      </c>
      <c r="G82" s="95" t="s">
        <v>50</v>
      </c>
      <c r="H82" s="99"/>
      <c r="I82" s="96">
        <f t="shared" si="18"/>
        <v>0</v>
      </c>
      <c r="J82" s="96">
        <f t="shared" si="19"/>
        <v>0</v>
      </c>
      <c r="M82" s="54"/>
      <c r="N82" s="54"/>
      <c r="O82" s="54"/>
    </row>
    <row r="83" spans="1:15" s="95" customFormat="1" x14ac:dyDescent="0.35">
      <c r="A83" s="95" t="s">
        <v>257</v>
      </c>
      <c r="B83" s="95" t="s">
        <v>258</v>
      </c>
      <c r="C83" s="98"/>
      <c r="D83" s="96">
        <v>38</v>
      </c>
      <c r="E83" s="97">
        <f t="shared" si="16"/>
        <v>9.5</v>
      </c>
      <c r="F83" s="97">
        <f t="shared" si="17"/>
        <v>28.5</v>
      </c>
      <c r="G83" s="95" t="s">
        <v>49</v>
      </c>
      <c r="H83" s="99"/>
      <c r="I83" s="96">
        <f t="shared" si="18"/>
        <v>0</v>
      </c>
      <c r="J83" s="96">
        <f t="shared" si="19"/>
        <v>0</v>
      </c>
      <c r="M83" s="54"/>
      <c r="N83" s="54"/>
      <c r="O83" s="54"/>
    </row>
    <row r="84" spans="1:15" s="95" customFormat="1" x14ac:dyDescent="0.35">
      <c r="A84" s="95" t="s">
        <v>257</v>
      </c>
      <c r="B84" s="95" t="s">
        <v>258</v>
      </c>
      <c r="C84" s="98"/>
      <c r="D84" s="96">
        <v>38</v>
      </c>
      <c r="E84" s="97">
        <f t="shared" si="16"/>
        <v>9.5</v>
      </c>
      <c r="F84" s="97">
        <f t="shared" si="17"/>
        <v>28.5</v>
      </c>
      <c r="G84" s="95" t="s">
        <v>51</v>
      </c>
      <c r="H84" s="99"/>
      <c r="I84" s="96">
        <f t="shared" si="18"/>
        <v>0</v>
      </c>
      <c r="J84" s="96">
        <f t="shared" si="19"/>
        <v>0</v>
      </c>
      <c r="M84" s="54"/>
      <c r="N84" s="54"/>
      <c r="O84" s="54"/>
    </row>
    <row r="85" spans="1:15" s="95" customFormat="1" x14ac:dyDescent="0.35">
      <c r="A85" s="95" t="s">
        <v>257</v>
      </c>
      <c r="B85" s="95" t="s">
        <v>258</v>
      </c>
      <c r="C85" s="98"/>
      <c r="D85" s="96">
        <v>38</v>
      </c>
      <c r="E85" s="97">
        <f t="shared" si="16"/>
        <v>9.5</v>
      </c>
      <c r="F85" s="97">
        <f t="shared" si="17"/>
        <v>28.5</v>
      </c>
      <c r="G85" s="95" t="s">
        <v>52</v>
      </c>
      <c r="H85" s="99"/>
      <c r="I85" s="96">
        <f t="shared" si="18"/>
        <v>0</v>
      </c>
      <c r="J85" s="96">
        <f t="shared" si="19"/>
        <v>0</v>
      </c>
      <c r="M85" s="54"/>
      <c r="N85" s="54"/>
      <c r="O85" s="54"/>
    </row>
    <row r="86" spans="1:15" s="95" customFormat="1" x14ac:dyDescent="0.35">
      <c r="A86" s="100"/>
      <c r="B86" s="100"/>
      <c r="C86" s="100"/>
      <c r="D86" s="101"/>
      <c r="E86" s="102"/>
      <c r="F86" s="101"/>
      <c r="G86" s="100"/>
      <c r="H86" s="103"/>
      <c r="I86" s="101"/>
      <c r="J86" s="101"/>
      <c r="K86" s="100"/>
      <c r="L86" s="100"/>
      <c r="M86" s="104"/>
      <c r="N86" s="104"/>
      <c r="O86" s="104"/>
    </row>
    <row r="87" spans="1:15" s="95" customFormat="1" x14ac:dyDescent="0.35">
      <c r="A87" s="98" t="s">
        <v>72</v>
      </c>
      <c r="B87" s="98" t="s">
        <v>259</v>
      </c>
      <c r="C87" s="98" t="s">
        <v>117</v>
      </c>
      <c r="D87" s="96">
        <v>30</v>
      </c>
      <c r="E87" s="97">
        <f t="shared" ref="E87:E96" si="20">D87*$E$4</f>
        <v>7.5</v>
      </c>
      <c r="F87" s="97">
        <f t="shared" ref="F87:F96" si="21">D87-E87</f>
        <v>22.5</v>
      </c>
      <c r="G87" s="98">
        <v>122</v>
      </c>
      <c r="H87" s="98"/>
      <c r="I87" s="96">
        <f>H87*F87</f>
        <v>0</v>
      </c>
      <c r="J87" s="96">
        <f>I87/1.21</f>
        <v>0</v>
      </c>
      <c r="M87" s="54"/>
      <c r="N87" s="54"/>
      <c r="O87" s="54"/>
    </row>
    <row r="88" spans="1:15" s="95" customFormat="1" x14ac:dyDescent="0.35">
      <c r="A88" s="98" t="s">
        <v>72</v>
      </c>
      <c r="B88" s="98" t="s">
        <v>259</v>
      </c>
      <c r="C88" s="98"/>
      <c r="D88" s="96">
        <v>30</v>
      </c>
      <c r="E88" s="97">
        <f t="shared" si="20"/>
        <v>7.5</v>
      </c>
      <c r="F88" s="97">
        <f t="shared" si="21"/>
        <v>22.5</v>
      </c>
      <c r="G88" s="98">
        <v>128</v>
      </c>
      <c r="H88" s="99"/>
      <c r="I88" s="96">
        <f t="shared" ref="I88:I96" si="22">H88*F88</f>
        <v>0</v>
      </c>
      <c r="J88" s="96">
        <f t="shared" ref="J88:J96" si="23">I88/1.21</f>
        <v>0</v>
      </c>
      <c r="M88" s="54"/>
      <c r="N88" s="54"/>
      <c r="O88" s="54"/>
    </row>
    <row r="89" spans="1:15" s="95" customFormat="1" x14ac:dyDescent="0.35">
      <c r="A89" s="98" t="s">
        <v>72</v>
      </c>
      <c r="B89" s="98" t="s">
        <v>259</v>
      </c>
      <c r="C89" s="98"/>
      <c r="D89" s="96">
        <v>30</v>
      </c>
      <c r="E89" s="97">
        <f t="shared" si="20"/>
        <v>7.5</v>
      </c>
      <c r="F89" s="97">
        <f t="shared" si="21"/>
        <v>22.5</v>
      </c>
      <c r="G89" s="98">
        <v>140</v>
      </c>
      <c r="H89" s="98"/>
      <c r="I89" s="96">
        <f t="shared" si="22"/>
        <v>0</v>
      </c>
      <c r="J89" s="96">
        <f t="shared" si="23"/>
        <v>0</v>
      </c>
      <c r="M89" s="54"/>
      <c r="N89" s="54"/>
      <c r="O89" s="54"/>
    </row>
    <row r="90" spans="1:15" s="95" customFormat="1" x14ac:dyDescent="0.35">
      <c r="A90" s="98" t="s">
        <v>72</v>
      </c>
      <c r="B90" s="98" t="s">
        <v>259</v>
      </c>
      <c r="C90" s="98"/>
      <c r="D90" s="96">
        <v>30</v>
      </c>
      <c r="E90" s="97">
        <f t="shared" si="20"/>
        <v>7.5</v>
      </c>
      <c r="F90" s="97">
        <f t="shared" si="21"/>
        <v>22.5</v>
      </c>
      <c r="G90" s="98">
        <v>152</v>
      </c>
      <c r="H90" s="99"/>
      <c r="I90" s="96">
        <f t="shared" si="22"/>
        <v>0</v>
      </c>
      <c r="J90" s="96">
        <f t="shared" si="23"/>
        <v>0</v>
      </c>
      <c r="M90" s="54"/>
      <c r="N90" s="54"/>
      <c r="O90" s="54"/>
    </row>
    <row r="91" spans="1:15" s="95" customFormat="1" x14ac:dyDescent="0.35">
      <c r="A91" s="98" t="s">
        <v>72</v>
      </c>
      <c r="B91" s="98" t="s">
        <v>259</v>
      </c>
      <c r="C91" s="98"/>
      <c r="D91" s="96">
        <v>30</v>
      </c>
      <c r="E91" s="97">
        <f t="shared" si="20"/>
        <v>7.5</v>
      </c>
      <c r="F91" s="97">
        <f t="shared" si="21"/>
        <v>22.5</v>
      </c>
      <c r="G91" s="98">
        <v>164</v>
      </c>
      <c r="H91" s="98"/>
      <c r="I91" s="96">
        <f t="shared" si="22"/>
        <v>0</v>
      </c>
      <c r="J91" s="96">
        <f t="shared" si="23"/>
        <v>0</v>
      </c>
      <c r="M91" s="54"/>
      <c r="N91" s="54"/>
      <c r="O91" s="54"/>
    </row>
    <row r="92" spans="1:15" s="95" customFormat="1" x14ac:dyDescent="0.35">
      <c r="A92" s="98" t="s">
        <v>187</v>
      </c>
      <c r="B92" s="98" t="s">
        <v>260</v>
      </c>
      <c r="C92" s="98" t="s">
        <v>117</v>
      </c>
      <c r="D92" s="96">
        <v>38</v>
      </c>
      <c r="E92" s="97">
        <f t="shared" si="20"/>
        <v>9.5</v>
      </c>
      <c r="F92" s="97">
        <f t="shared" si="21"/>
        <v>28.5</v>
      </c>
      <c r="G92" s="95" t="s">
        <v>48</v>
      </c>
      <c r="H92" s="99"/>
      <c r="I92" s="96">
        <f t="shared" si="22"/>
        <v>0</v>
      </c>
      <c r="J92" s="96">
        <f t="shared" si="23"/>
        <v>0</v>
      </c>
      <c r="M92" s="54"/>
      <c r="N92" s="54"/>
      <c r="O92" s="54"/>
    </row>
    <row r="93" spans="1:15" s="95" customFormat="1" x14ac:dyDescent="0.35">
      <c r="A93" s="98" t="s">
        <v>187</v>
      </c>
      <c r="B93" s="98" t="s">
        <v>260</v>
      </c>
      <c r="C93" s="98"/>
      <c r="D93" s="96">
        <v>38</v>
      </c>
      <c r="E93" s="97">
        <f t="shared" si="20"/>
        <v>9.5</v>
      </c>
      <c r="F93" s="97">
        <f t="shared" si="21"/>
        <v>28.5</v>
      </c>
      <c r="G93" s="95" t="s">
        <v>50</v>
      </c>
      <c r="H93" s="98"/>
      <c r="I93" s="96">
        <f t="shared" si="22"/>
        <v>0</v>
      </c>
      <c r="J93" s="96">
        <f t="shared" si="23"/>
        <v>0</v>
      </c>
      <c r="M93" s="54"/>
      <c r="N93" s="54"/>
      <c r="O93" s="54"/>
    </row>
    <row r="94" spans="1:15" s="95" customFormat="1" x14ac:dyDescent="0.35">
      <c r="A94" s="98" t="s">
        <v>187</v>
      </c>
      <c r="B94" s="98" t="s">
        <v>260</v>
      </c>
      <c r="C94" s="98"/>
      <c r="D94" s="96">
        <v>38</v>
      </c>
      <c r="E94" s="97">
        <f t="shared" si="20"/>
        <v>9.5</v>
      </c>
      <c r="F94" s="97">
        <f t="shared" si="21"/>
        <v>28.5</v>
      </c>
      <c r="G94" s="95" t="s">
        <v>49</v>
      </c>
      <c r="H94" s="99"/>
      <c r="I94" s="96">
        <f t="shared" si="22"/>
        <v>0</v>
      </c>
      <c r="J94" s="96">
        <f t="shared" si="23"/>
        <v>0</v>
      </c>
      <c r="M94" s="54"/>
      <c r="N94" s="54"/>
      <c r="O94" s="54"/>
    </row>
    <row r="95" spans="1:15" s="95" customFormat="1" x14ac:dyDescent="0.35">
      <c r="A95" s="98" t="s">
        <v>187</v>
      </c>
      <c r="B95" s="98" t="s">
        <v>260</v>
      </c>
      <c r="C95" s="98"/>
      <c r="D95" s="96">
        <v>38</v>
      </c>
      <c r="E95" s="97">
        <f t="shared" si="20"/>
        <v>9.5</v>
      </c>
      <c r="F95" s="97">
        <f t="shared" si="21"/>
        <v>28.5</v>
      </c>
      <c r="G95" s="95" t="s">
        <v>51</v>
      </c>
      <c r="H95" s="98"/>
      <c r="I95" s="96">
        <f t="shared" si="22"/>
        <v>0</v>
      </c>
      <c r="J95" s="96">
        <f t="shared" si="23"/>
        <v>0</v>
      </c>
      <c r="M95" s="54"/>
      <c r="N95" s="54"/>
      <c r="O95" s="54"/>
    </row>
    <row r="96" spans="1:15" s="95" customFormat="1" x14ac:dyDescent="0.35">
      <c r="A96" s="98" t="s">
        <v>187</v>
      </c>
      <c r="B96" s="98" t="s">
        <v>260</v>
      </c>
      <c r="C96" s="98"/>
      <c r="D96" s="96">
        <v>38</v>
      </c>
      <c r="E96" s="97">
        <f t="shared" si="20"/>
        <v>9.5</v>
      </c>
      <c r="F96" s="97">
        <f t="shared" si="21"/>
        <v>28.5</v>
      </c>
      <c r="G96" s="95" t="s">
        <v>52</v>
      </c>
      <c r="H96" s="99"/>
      <c r="I96" s="96">
        <f t="shared" si="22"/>
        <v>0</v>
      </c>
      <c r="J96" s="96">
        <f t="shared" si="23"/>
        <v>0</v>
      </c>
      <c r="M96" s="54"/>
      <c r="N96" s="54"/>
      <c r="O96" s="54"/>
    </row>
    <row r="97" spans="1:15" s="95" customFormat="1" x14ac:dyDescent="0.35">
      <c r="A97" s="100"/>
      <c r="B97" s="100"/>
      <c r="C97" s="100"/>
      <c r="D97" s="101"/>
      <c r="E97" s="102"/>
      <c r="F97" s="101"/>
      <c r="G97" s="100"/>
      <c r="H97" s="103"/>
      <c r="I97" s="101"/>
      <c r="J97" s="101"/>
      <c r="K97" s="100"/>
      <c r="L97" s="100"/>
      <c r="M97" s="104"/>
      <c r="N97" s="104"/>
      <c r="O97" s="104"/>
    </row>
    <row r="98" spans="1:15" s="95" customFormat="1" x14ac:dyDescent="0.35">
      <c r="A98" s="95" t="s">
        <v>261</v>
      </c>
      <c r="B98" s="95" t="s">
        <v>262</v>
      </c>
      <c r="C98" s="98" t="s">
        <v>117</v>
      </c>
      <c r="D98" s="96">
        <v>38</v>
      </c>
      <c r="E98" s="97">
        <f t="shared" ref="E98:E102" si="24">D98*$E$4</f>
        <v>9.5</v>
      </c>
      <c r="F98" s="97">
        <f t="shared" ref="F98:F102" si="25">D98-E98</f>
        <v>28.5</v>
      </c>
      <c r="G98" s="95" t="s">
        <v>48</v>
      </c>
      <c r="H98" s="99"/>
      <c r="I98" s="96">
        <f t="shared" ref="I98:I102" si="26">H98*F98</f>
        <v>0</v>
      </c>
      <c r="J98" s="96">
        <f t="shared" ref="J98:J102" si="27">I98/1.21</f>
        <v>0</v>
      </c>
      <c r="M98" s="54"/>
      <c r="N98" s="54"/>
      <c r="O98" s="54"/>
    </row>
    <row r="99" spans="1:15" s="95" customFormat="1" x14ac:dyDescent="0.35">
      <c r="A99" s="95" t="s">
        <v>261</v>
      </c>
      <c r="B99" s="95" t="s">
        <v>262</v>
      </c>
      <c r="C99" s="98"/>
      <c r="D99" s="96">
        <v>38</v>
      </c>
      <c r="E99" s="97">
        <f t="shared" si="24"/>
        <v>9.5</v>
      </c>
      <c r="F99" s="97">
        <f t="shared" si="25"/>
        <v>28.5</v>
      </c>
      <c r="G99" s="95" t="s">
        <v>50</v>
      </c>
      <c r="H99" s="99"/>
      <c r="I99" s="96">
        <f t="shared" si="26"/>
        <v>0</v>
      </c>
      <c r="J99" s="96">
        <f t="shared" si="27"/>
        <v>0</v>
      </c>
      <c r="M99" s="54"/>
      <c r="N99" s="54"/>
      <c r="O99" s="54"/>
    </row>
    <row r="100" spans="1:15" s="95" customFormat="1" x14ac:dyDescent="0.35">
      <c r="A100" s="95" t="s">
        <v>261</v>
      </c>
      <c r="B100" s="95" t="s">
        <v>262</v>
      </c>
      <c r="C100" s="98"/>
      <c r="D100" s="96">
        <v>38</v>
      </c>
      <c r="E100" s="97">
        <f t="shared" si="24"/>
        <v>9.5</v>
      </c>
      <c r="F100" s="97">
        <f t="shared" si="25"/>
        <v>28.5</v>
      </c>
      <c r="G100" s="95" t="s">
        <v>49</v>
      </c>
      <c r="H100" s="99"/>
      <c r="I100" s="96">
        <f t="shared" si="26"/>
        <v>0</v>
      </c>
      <c r="J100" s="96">
        <f t="shared" si="27"/>
        <v>0</v>
      </c>
      <c r="M100" s="54"/>
      <c r="N100" s="54"/>
      <c r="O100" s="54"/>
    </row>
    <row r="101" spans="1:15" s="95" customFormat="1" x14ac:dyDescent="0.35">
      <c r="A101" s="95" t="s">
        <v>261</v>
      </c>
      <c r="B101" s="95" t="s">
        <v>262</v>
      </c>
      <c r="C101" s="98"/>
      <c r="D101" s="96">
        <v>38</v>
      </c>
      <c r="E101" s="97">
        <f t="shared" si="24"/>
        <v>9.5</v>
      </c>
      <c r="F101" s="97">
        <f t="shared" si="25"/>
        <v>28.5</v>
      </c>
      <c r="G101" s="95" t="s">
        <v>51</v>
      </c>
      <c r="H101" s="99"/>
      <c r="I101" s="96">
        <f t="shared" si="26"/>
        <v>0</v>
      </c>
      <c r="J101" s="96">
        <f t="shared" si="27"/>
        <v>0</v>
      </c>
      <c r="M101" s="54"/>
      <c r="N101" s="54"/>
      <c r="O101" s="54"/>
    </row>
    <row r="102" spans="1:15" s="95" customFormat="1" x14ac:dyDescent="0.35">
      <c r="A102" s="95" t="s">
        <v>261</v>
      </c>
      <c r="B102" s="95" t="s">
        <v>262</v>
      </c>
      <c r="C102" s="98"/>
      <c r="D102" s="96">
        <v>38</v>
      </c>
      <c r="E102" s="97">
        <f t="shared" si="24"/>
        <v>9.5</v>
      </c>
      <c r="F102" s="97">
        <f t="shared" si="25"/>
        <v>28.5</v>
      </c>
      <c r="G102" s="95" t="s">
        <v>52</v>
      </c>
      <c r="H102" s="99"/>
      <c r="I102" s="96">
        <f t="shared" si="26"/>
        <v>0</v>
      </c>
      <c r="J102" s="96">
        <f t="shared" si="27"/>
        <v>0</v>
      </c>
      <c r="M102" s="54"/>
      <c r="N102" s="54"/>
      <c r="O102" s="54"/>
    </row>
    <row r="103" spans="1:15" s="95" customFormat="1" x14ac:dyDescent="0.35">
      <c r="A103" s="100"/>
      <c r="B103" s="100"/>
      <c r="C103" s="100"/>
      <c r="D103" s="101"/>
      <c r="E103" s="102"/>
      <c r="F103" s="101"/>
      <c r="G103" s="100"/>
      <c r="H103" s="103"/>
      <c r="I103" s="101"/>
      <c r="J103" s="101"/>
      <c r="K103" s="100"/>
      <c r="L103" s="100"/>
      <c r="M103" s="104"/>
      <c r="N103" s="104"/>
      <c r="O103" s="104"/>
    </row>
    <row r="104" spans="1:15" s="95" customFormat="1" x14ac:dyDescent="0.35">
      <c r="A104" s="98" t="s">
        <v>133</v>
      </c>
      <c r="B104" s="98" t="s">
        <v>73</v>
      </c>
      <c r="C104" s="98" t="s">
        <v>2</v>
      </c>
      <c r="D104" s="96">
        <v>15</v>
      </c>
      <c r="E104" s="97">
        <f t="shared" ref="E104:E113" si="28">D104*$E$4</f>
        <v>3.75</v>
      </c>
      <c r="F104" s="97">
        <f t="shared" ref="F104:F113" si="29">D104-E104</f>
        <v>11.25</v>
      </c>
      <c r="G104" s="98">
        <v>122</v>
      </c>
      <c r="H104" s="98"/>
      <c r="I104" s="96">
        <f>H104*F104</f>
        <v>0</v>
      </c>
      <c r="J104" s="96">
        <f>I104/1.21</f>
        <v>0</v>
      </c>
    </row>
    <row r="105" spans="1:15" s="95" customFormat="1" x14ac:dyDescent="0.35">
      <c r="A105" s="98" t="s">
        <v>133</v>
      </c>
      <c r="B105" s="98" t="s">
        <v>73</v>
      </c>
      <c r="C105" s="98"/>
      <c r="D105" s="96">
        <v>15</v>
      </c>
      <c r="E105" s="97">
        <f t="shared" si="28"/>
        <v>3.75</v>
      </c>
      <c r="F105" s="97">
        <f t="shared" si="29"/>
        <v>11.25</v>
      </c>
      <c r="G105" s="98">
        <v>128</v>
      </c>
      <c r="H105" s="99"/>
      <c r="I105" s="96">
        <f t="shared" ref="I105:I113" si="30">H105*F105</f>
        <v>0</v>
      </c>
      <c r="J105" s="96">
        <f t="shared" ref="J105:J113" si="31">I105/1.21</f>
        <v>0</v>
      </c>
    </row>
    <row r="106" spans="1:15" s="95" customFormat="1" x14ac:dyDescent="0.35">
      <c r="A106" s="98" t="s">
        <v>133</v>
      </c>
      <c r="B106" s="98" t="s">
        <v>73</v>
      </c>
      <c r="C106" s="98"/>
      <c r="D106" s="96">
        <v>15</v>
      </c>
      <c r="E106" s="97">
        <f t="shared" si="28"/>
        <v>3.75</v>
      </c>
      <c r="F106" s="97">
        <f t="shared" si="29"/>
        <v>11.25</v>
      </c>
      <c r="G106" s="98">
        <v>140</v>
      </c>
      <c r="H106" s="98"/>
      <c r="I106" s="96">
        <f t="shared" si="30"/>
        <v>0</v>
      </c>
      <c r="J106" s="96">
        <f t="shared" si="31"/>
        <v>0</v>
      </c>
    </row>
    <row r="107" spans="1:15" s="95" customFormat="1" x14ac:dyDescent="0.35">
      <c r="A107" s="98" t="s">
        <v>133</v>
      </c>
      <c r="B107" s="98" t="s">
        <v>73</v>
      </c>
      <c r="C107" s="98"/>
      <c r="D107" s="96">
        <v>15</v>
      </c>
      <c r="E107" s="97">
        <f t="shared" si="28"/>
        <v>3.75</v>
      </c>
      <c r="F107" s="97">
        <f t="shared" si="29"/>
        <v>11.25</v>
      </c>
      <c r="G107" s="98">
        <v>152</v>
      </c>
      <c r="H107" s="99"/>
      <c r="I107" s="96">
        <f t="shared" si="30"/>
        <v>0</v>
      </c>
      <c r="J107" s="96">
        <f t="shared" si="31"/>
        <v>0</v>
      </c>
    </row>
    <row r="108" spans="1:15" s="95" customFormat="1" x14ac:dyDescent="0.35">
      <c r="A108" s="98" t="s">
        <v>133</v>
      </c>
      <c r="B108" s="98" t="s">
        <v>73</v>
      </c>
      <c r="C108" s="98"/>
      <c r="D108" s="96">
        <v>15</v>
      </c>
      <c r="E108" s="97">
        <f t="shared" si="28"/>
        <v>3.75</v>
      </c>
      <c r="F108" s="97">
        <f t="shared" si="29"/>
        <v>11.25</v>
      </c>
      <c r="G108" s="98">
        <v>164</v>
      </c>
      <c r="H108" s="98"/>
      <c r="I108" s="96">
        <f t="shared" si="30"/>
        <v>0</v>
      </c>
      <c r="J108" s="96">
        <f t="shared" si="31"/>
        <v>0</v>
      </c>
    </row>
    <row r="109" spans="1:15" s="95" customFormat="1" x14ac:dyDescent="0.35">
      <c r="A109" s="98" t="s">
        <v>134</v>
      </c>
      <c r="B109" s="98" t="s">
        <v>74</v>
      </c>
      <c r="C109" s="98" t="s">
        <v>2</v>
      </c>
      <c r="D109" s="96">
        <v>18</v>
      </c>
      <c r="E109" s="97">
        <f t="shared" si="28"/>
        <v>4.5</v>
      </c>
      <c r="F109" s="97">
        <f t="shared" si="29"/>
        <v>13.5</v>
      </c>
      <c r="G109" s="95" t="s">
        <v>48</v>
      </c>
      <c r="H109" s="99"/>
      <c r="I109" s="96">
        <f t="shared" si="30"/>
        <v>0</v>
      </c>
      <c r="J109" s="96">
        <f t="shared" si="31"/>
        <v>0</v>
      </c>
    </row>
    <row r="110" spans="1:15" s="95" customFormat="1" x14ac:dyDescent="0.35">
      <c r="A110" s="98" t="s">
        <v>134</v>
      </c>
      <c r="B110" s="98" t="s">
        <v>74</v>
      </c>
      <c r="C110" s="98"/>
      <c r="D110" s="96">
        <v>18</v>
      </c>
      <c r="E110" s="97">
        <f t="shared" si="28"/>
        <v>4.5</v>
      </c>
      <c r="F110" s="97">
        <f t="shared" si="29"/>
        <v>13.5</v>
      </c>
      <c r="G110" s="95" t="s">
        <v>50</v>
      </c>
      <c r="H110" s="98"/>
      <c r="I110" s="96">
        <f t="shared" si="30"/>
        <v>0</v>
      </c>
      <c r="J110" s="96">
        <f t="shared" si="31"/>
        <v>0</v>
      </c>
    </row>
    <row r="111" spans="1:15" s="95" customFormat="1" x14ac:dyDescent="0.35">
      <c r="A111" s="98" t="s">
        <v>134</v>
      </c>
      <c r="B111" s="98" t="s">
        <v>74</v>
      </c>
      <c r="C111" s="98"/>
      <c r="D111" s="96">
        <v>18</v>
      </c>
      <c r="E111" s="97">
        <f t="shared" si="28"/>
        <v>4.5</v>
      </c>
      <c r="F111" s="97">
        <f t="shared" si="29"/>
        <v>13.5</v>
      </c>
      <c r="G111" s="95" t="s">
        <v>49</v>
      </c>
      <c r="H111" s="99"/>
      <c r="I111" s="96">
        <f t="shared" si="30"/>
        <v>0</v>
      </c>
      <c r="J111" s="96">
        <f t="shared" si="31"/>
        <v>0</v>
      </c>
    </row>
    <row r="112" spans="1:15" s="95" customFormat="1" x14ac:dyDescent="0.35">
      <c r="A112" s="98" t="s">
        <v>134</v>
      </c>
      <c r="B112" s="98" t="s">
        <v>74</v>
      </c>
      <c r="C112" s="98"/>
      <c r="D112" s="96">
        <v>18</v>
      </c>
      <c r="E112" s="97">
        <f t="shared" si="28"/>
        <v>4.5</v>
      </c>
      <c r="F112" s="97">
        <f t="shared" si="29"/>
        <v>13.5</v>
      </c>
      <c r="G112" s="95" t="s">
        <v>51</v>
      </c>
      <c r="H112" s="98"/>
      <c r="I112" s="96">
        <f t="shared" si="30"/>
        <v>0</v>
      </c>
      <c r="J112" s="96">
        <f t="shared" si="31"/>
        <v>0</v>
      </c>
    </row>
    <row r="113" spans="1:15" s="95" customFormat="1" x14ac:dyDescent="0.35">
      <c r="A113" s="98" t="s">
        <v>134</v>
      </c>
      <c r="B113" s="98" t="s">
        <v>74</v>
      </c>
      <c r="C113" s="98"/>
      <c r="D113" s="96">
        <v>18</v>
      </c>
      <c r="E113" s="97">
        <f t="shared" si="28"/>
        <v>4.5</v>
      </c>
      <c r="F113" s="97">
        <f t="shared" si="29"/>
        <v>13.5</v>
      </c>
      <c r="G113" s="95" t="s">
        <v>52</v>
      </c>
      <c r="H113" s="99"/>
      <c r="I113" s="96">
        <f t="shared" si="30"/>
        <v>0</v>
      </c>
      <c r="J113" s="96">
        <f t="shared" si="31"/>
        <v>0</v>
      </c>
    </row>
    <row r="114" spans="1:15" s="95" customFormat="1" x14ac:dyDescent="0.35">
      <c r="A114" s="100"/>
      <c r="B114" s="100"/>
      <c r="C114" s="100"/>
      <c r="D114" s="101"/>
      <c r="E114" s="102"/>
      <c r="F114" s="101"/>
      <c r="G114" s="100"/>
      <c r="H114" s="103"/>
      <c r="I114" s="101"/>
      <c r="J114" s="101"/>
      <c r="K114" s="100"/>
      <c r="L114" s="100"/>
      <c r="M114" s="104"/>
      <c r="N114" s="104"/>
      <c r="O114" s="104"/>
    </row>
    <row r="115" spans="1:15" s="93" customFormat="1" x14ac:dyDescent="0.35">
      <c r="A115" s="90" t="s">
        <v>135</v>
      </c>
      <c r="B115" s="90" t="s">
        <v>263</v>
      </c>
      <c r="C115" s="98" t="s">
        <v>117</v>
      </c>
      <c r="D115" s="96">
        <v>15</v>
      </c>
      <c r="E115" s="92">
        <f t="shared" ref="E115:E124" si="32">D115*$E$4</f>
        <v>3.75</v>
      </c>
      <c r="F115" s="92">
        <f t="shared" ref="F115:F124" si="33">D115-E115</f>
        <v>11.25</v>
      </c>
      <c r="G115" s="90">
        <v>122</v>
      </c>
      <c r="H115" s="90"/>
      <c r="I115" s="91">
        <f>H115*F115</f>
        <v>0</v>
      </c>
      <c r="J115" s="91">
        <f>I115/1.21</f>
        <v>0</v>
      </c>
    </row>
    <row r="116" spans="1:15" s="93" customFormat="1" x14ac:dyDescent="0.35">
      <c r="A116" s="90" t="s">
        <v>135</v>
      </c>
      <c r="B116" s="90" t="s">
        <v>263</v>
      </c>
      <c r="C116" s="90"/>
      <c r="D116" s="96">
        <v>15</v>
      </c>
      <c r="E116" s="92">
        <f t="shared" si="32"/>
        <v>3.75</v>
      </c>
      <c r="F116" s="92">
        <f t="shared" si="33"/>
        <v>11.25</v>
      </c>
      <c r="G116" s="90">
        <v>128</v>
      </c>
      <c r="H116" s="94"/>
      <c r="I116" s="91">
        <f t="shared" ref="I116:I124" si="34">H116*F116</f>
        <v>0</v>
      </c>
      <c r="J116" s="91">
        <f t="shared" ref="J116:J124" si="35">I116/1.21</f>
        <v>0</v>
      </c>
    </row>
    <row r="117" spans="1:15" s="93" customFormat="1" x14ac:dyDescent="0.35">
      <c r="A117" s="90" t="s">
        <v>135</v>
      </c>
      <c r="B117" s="90" t="s">
        <v>263</v>
      </c>
      <c r="C117" s="90"/>
      <c r="D117" s="96">
        <v>15</v>
      </c>
      <c r="E117" s="92">
        <f t="shared" si="32"/>
        <v>3.75</v>
      </c>
      <c r="F117" s="92">
        <f t="shared" si="33"/>
        <v>11.25</v>
      </c>
      <c r="G117" s="90">
        <v>140</v>
      </c>
      <c r="H117" s="90"/>
      <c r="I117" s="91">
        <f t="shared" si="34"/>
        <v>0</v>
      </c>
      <c r="J117" s="91">
        <f t="shared" si="35"/>
        <v>0</v>
      </c>
    </row>
    <row r="118" spans="1:15" s="93" customFormat="1" x14ac:dyDescent="0.35">
      <c r="A118" s="90" t="s">
        <v>135</v>
      </c>
      <c r="B118" s="90" t="s">
        <v>263</v>
      </c>
      <c r="C118" s="90"/>
      <c r="D118" s="96">
        <v>15</v>
      </c>
      <c r="E118" s="92">
        <f t="shared" si="32"/>
        <v>3.75</v>
      </c>
      <c r="F118" s="92">
        <f t="shared" si="33"/>
        <v>11.25</v>
      </c>
      <c r="G118" s="90">
        <v>152</v>
      </c>
      <c r="H118" s="94"/>
      <c r="I118" s="91">
        <f t="shared" si="34"/>
        <v>0</v>
      </c>
      <c r="J118" s="91">
        <f t="shared" si="35"/>
        <v>0</v>
      </c>
    </row>
    <row r="119" spans="1:15" s="93" customFormat="1" x14ac:dyDescent="0.35">
      <c r="A119" s="90" t="s">
        <v>135</v>
      </c>
      <c r="B119" s="90" t="s">
        <v>263</v>
      </c>
      <c r="C119" s="90"/>
      <c r="D119" s="96">
        <v>15</v>
      </c>
      <c r="E119" s="92">
        <f t="shared" si="32"/>
        <v>3.75</v>
      </c>
      <c r="F119" s="92">
        <f t="shared" si="33"/>
        <v>11.25</v>
      </c>
      <c r="G119" s="90">
        <v>164</v>
      </c>
      <c r="H119" s="90"/>
      <c r="I119" s="91">
        <f t="shared" si="34"/>
        <v>0</v>
      </c>
      <c r="J119" s="91">
        <f t="shared" si="35"/>
        <v>0</v>
      </c>
    </row>
    <row r="120" spans="1:15" s="93" customFormat="1" x14ac:dyDescent="0.35">
      <c r="A120" s="90" t="s">
        <v>136</v>
      </c>
      <c r="B120" s="90" t="s">
        <v>264</v>
      </c>
      <c r="C120" s="98" t="s">
        <v>117</v>
      </c>
      <c r="D120" s="96">
        <v>18</v>
      </c>
      <c r="E120" s="92">
        <f t="shared" si="32"/>
        <v>4.5</v>
      </c>
      <c r="F120" s="92">
        <f t="shared" si="33"/>
        <v>13.5</v>
      </c>
      <c r="G120" s="93" t="s">
        <v>48</v>
      </c>
      <c r="H120" s="94"/>
      <c r="I120" s="91">
        <f t="shared" si="34"/>
        <v>0</v>
      </c>
      <c r="J120" s="91">
        <f t="shared" si="35"/>
        <v>0</v>
      </c>
    </row>
    <row r="121" spans="1:15" s="93" customFormat="1" x14ac:dyDescent="0.35">
      <c r="A121" s="90" t="s">
        <v>136</v>
      </c>
      <c r="B121" s="90" t="s">
        <v>264</v>
      </c>
      <c r="C121" s="90"/>
      <c r="D121" s="96">
        <v>18</v>
      </c>
      <c r="E121" s="92">
        <f t="shared" si="32"/>
        <v>4.5</v>
      </c>
      <c r="F121" s="92">
        <f t="shared" si="33"/>
        <v>13.5</v>
      </c>
      <c r="G121" s="93" t="s">
        <v>50</v>
      </c>
      <c r="H121" s="90"/>
      <c r="I121" s="91">
        <f t="shared" si="34"/>
        <v>0</v>
      </c>
      <c r="J121" s="91">
        <f t="shared" si="35"/>
        <v>0</v>
      </c>
    </row>
    <row r="122" spans="1:15" s="93" customFormat="1" x14ac:dyDescent="0.35">
      <c r="A122" s="90" t="s">
        <v>136</v>
      </c>
      <c r="B122" s="90" t="s">
        <v>264</v>
      </c>
      <c r="C122" s="90"/>
      <c r="D122" s="96">
        <v>18</v>
      </c>
      <c r="E122" s="92">
        <f t="shared" si="32"/>
        <v>4.5</v>
      </c>
      <c r="F122" s="92">
        <f t="shared" si="33"/>
        <v>13.5</v>
      </c>
      <c r="G122" s="93" t="s">
        <v>49</v>
      </c>
      <c r="H122" s="94"/>
      <c r="I122" s="91">
        <f t="shared" si="34"/>
        <v>0</v>
      </c>
      <c r="J122" s="91">
        <f t="shared" si="35"/>
        <v>0</v>
      </c>
    </row>
    <row r="123" spans="1:15" s="93" customFormat="1" x14ac:dyDescent="0.35">
      <c r="A123" s="90" t="s">
        <v>136</v>
      </c>
      <c r="B123" s="90" t="s">
        <v>264</v>
      </c>
      <c r="C123" s="90"/>
      <c r="D123" s="96">
        <v>18</v>
      </c>
      <c r="E123" s="92">
        <f t="shared" si="32"/>
        <v>4.5</v>
      </c>
      <c r="F123" s="92">
        <f t="shared" si="33"/>
        <v>13.5</v>
      </c>
      <c r="G123" s="93" t="s">
        <v>51</v>
      </c>
      <c r="H123" s="90"/>
      <c r="I123" s="91">
        <f t="shared" si="34"/>
        <v>0</v>
      </c>
      <c r="J123" s="91">
        <f t="shared" si="35"/>
        <v>0</v>
      </c>
    </row>
    <row r="124" spans="1:15" s="93" customFormat="1" x14ac:dyDescent="0.35">
      <c r="A124" s="90" t="s">
        <v>136</v>
      </c>
      <c r="B124" s="90" t="s">
        <v>264</v>
      </c>
      <c r="C124" s="90"/>
      <c r="D124" s="96">
        <v>18</v>
      </c>
      <c r="E124" s="92">
        <f t="shared" si="32"/>
        <v>4.5</v>
      </c>
      <c r="F124" s="92">
        <f t="shared" si="33"/>
        <v>13.5</v>
      </c>
      <c r="G124" s="93" t="s">
        <v>52</v>
      </c>
      <c r="H124" s="94"/>
      <c r="I124" s="91">
        <f t="shared" si="34"/>
        <v>0</v>
      </c>
      <c r="J124" s="91">
        <f t="shared" si="35"/>
        <v>0</v>
      </c>
    </row>
    <row r="125" spans="1:15" s="95" customFormat="1" x14ac:dyDescent="0.35">
      <c r="A125" s="100"/>
      <c r="B125" s="100"/>
      <c r="C125" s="100"/>
      <c r="D125" s="101"/>
      <c r="E125" s="102"/>
      <c r="F125" s="101"/>
      <c r="G125" s="100"/>
      <c r="H125" s="103"/>
      <c r="I125" s="101"/>
      <c r="J125" s="101"/>
      <c r="K125" s="100"/>
      <c r="L125" s="100"/>
      <c r="M125" s="104"/>
      <c r="N125" s="104"/>
      <c r="O125" s="104"/>
    </row>
    <row r="126" spans="1:15" s="95" customFormat="1" x14ac:dyDescent="0.35">
      <c r="A126" s="98" t="s">
        <v>137</v>
      </c>
      <c r="B126" s="98" t="s">
        <v>75</v>
      </c>
      <c r="C126" s="98" t="s">
        <v>2</v>
      </c>
      <c r="D126" s="96">
        <v>12</v>
      </c>
      <c r="E126" s="97">
        <f>D126*$E$4</f>
        <v>3</v>
      </c>
      <c r="F126" s="97">
        <f>D126-E126</f>
        <v>9</v>
      </c>
      <c r="G126" s="95" t="s">
        <v>66</v>
      </c>
      <c r="H126" s="98"/>
      <c r="I126" s="96">
        <f>H126*F126</f>
        <v>0</v>
      </c>
      <c r="J126" s="96">
        <f>I126/1.21</f>
        <v>0</v>
      </c>
    </row>
    <row r="127" spans="1:15" s="95" customFormat="1" x14ac:dyDescent="0.35">
      <c r="A127" s="98" t="s">
        <v>137</v>
      </c>
      <c r="B127" s="98" t="s">
        <v>75</v>
      </c>
      <c r="C127" s="98"/>
      <c r="D127" s="96">
        <v>12</v>
      </c>
      <c r="E127" s="97">
        <f>D127*$E$4</f>
        <v>3</v>
      </c>
      <c r="F127" s="97">
        <f>D127-E127</f>
        <v>9</v>
      </c>
      <c r="G127" s="95" t="s">
        <v>67</v>
      </c>
      <c r="H127" s="99"/>
      <c r="I127" s="96">
        <f>H127*F127</f>
        <v>0</v>
      </c>
      <c r="J127" s="96">
        <f>I127/1.21</f>
        <v>0</v>
      </c>
    </row>
    <row r="128" spans="1:15" s="95" customFormat="1" x14ac:dyDescent="0.35">
      <c r="A128" s="98" t="s">
        <v>137</v>
      </c>
      <c r="B128" s="98" t="s">
        <v>75</v>
      </c>
      <c r="C128" s="98"/>
      <c r="D128" s="96">
        <v>12</v>
      </c>
      <c r="E128" s="97">
        <f>D128*$E$4</f>
        <v>3</v>
      </c>
      <c r="F128" s="97">
        <f>D128-E128</f>
        <v>9</v>
      </c>
      <c r="G128" s="95" t="s">
        <v>68</v>
      </c>
      <c r="H128" s="98"/>
      <c r="I128" s="96">
        <f>H128*F128</f>
        <v>0</v>
      </c>
      <c r="J128" s="96">
        <f>I128/1.21</f>
        <v>0</v>
      </c>
    </row>
    <row r="129" spans="1:15" s="95" customFormat="1" x14ac:dyDescent="0.35">
      <c r="A129" s="98" t="s">
        <v>137</v>
      </c>
      <c r="B129" s="98" t="s">
        <v>75</v>
      </c>
      <c r="C129" s="98"/>
      <c r="D129" s="96">
        <v>12</v>
      </c>
      <c r="E129" s="97">
        <f>D129*$E$4</f>
        <v>3</v>
      </c>
      <c r="F129" s="97">
        <f>D129-E129</f>
        <v>9</v>
      </c>
      <c r="G129" s="95" t="s">
        <v>69</v>
      </c>
      <c r="H129" s="99"/>
      <c r="I129" s="96">
        <f>H129*F129</f>
        <v>0</v>
      </c>
      <c r="J129" s="96">
        <f>I129/1.21</f>
        <v>0</v>
      </c>
    </row>
    <row r="130" spans="1:15" s="95" customFormat="1" x14ac:dyDescent="0.35">
      <c r="A130" s="98" t="s">
        <v>137</v>
      </c>
      <c r="B130" s="98" t="s">
        <v>75</v>
      </c>
      <c r="C130" s="98"/>
      <c r="D130" s="96">
        <v>12</v>
      </c>
      <c r="E130" s="97">
        <f>D130*$E$4</f>
        <v>3</v>
      </c>
      <c r="F130" s="97">
        <f>D130-E130</f>
        <v>9</v>
      </c>
      <c r="G130" s="95" t="s">
        <v>70</v>
      </c>
      <c r="H130" s="98"/>
      <c r="I130" s="96">
        <f>H130*F130</f>
        <v>0</v>
      </c>
      <c r="J130" s="96">
        <f>I130/1.21</f>
        <v>0</v>
      </c>
    </row>
    <row r="131" spans="1:15" s="95" customFormat="1" x14ac:dyDescent="0.35">
      <c r="A131" s="100"/>
      <c r="B131" s="100"/>
      <c r="C131" s="100"/>
      <c r="D131" s="101"/>
      <c r="E131" s="102"/>
      <c r="F131" s="101"/>
      <c r="G131" s="100"/>
      <c r="H131" s="103"/>
      <c r="I131" s="101"/>
      <c r="J131" s="101"/>
      <c r="K131" s="100"/>
      <c r="L131" s="100"/>
      <c r="M131" s="104"/>
      <c r="N131" s="104"/>
      <c r="O131" s="104"/>
    </row>
    <row r="132" spans="1:15" s="93" customFormat="1" x14ac:dyDescent="0.35">
      <c r="A132" s="90" t="s">
        <v>138</v>
      </c>
      <c r="B132" s="90" t="s">
        <v>265</v>
      </c>
      <c r="C132" s="90" t="s">
        <v>117</v>
      </c>
      <c r="D132" s="91">
        <v>12</v>
      </c>
      <c r="E132" s="92">
        <f>D132*$E$4</f>
        <v>3</v>
      </c>
      <c r="F132" s="92">
        <f>D132-E132</f>
        <v>9</v>
      </c>
      <c r="G132" s="93" t="s">
        <v>66</v>
      </c>
      <c r="H132" s="90"/>
      <c r="I132" s="91">
        <f>H132*F132</f>
        <v>0</v>
      </c>
      <c r="J132" s="91">
        <f>I132/1.21</f>
        <v>0</v>
      </c>
    </row>
    <row r="133" spans="1:15" s="93" customFormat="1" x14ac:dyDescent="0.35">
      <c r="A133" s="90" t="s">
        <v>138</v>
      </c>
      <c r="B133" s="90" t="s">
        <v>265</v>
      </c>
      <c r="C133" s="90"/>
      <c r="D133" s="91">
        <v>12</v>
      </c>
      <c r="E133" s="92">
        <f>D133*$E$4</f>
        <v>3</v>
      </c>
      <c r="F133" s="92">
        <f>D133-E133</f>
        <v>9</v>
      </c>
      <c r="G133" s="93" t="s">
        <v>67</v>
      </c>
      <c r="H133" s="94"/>
      <c r="I133" s="91">
        <f>H133*F133</f>
        <v>0</v>
      </c>
      <c r="J133" s="91">
        <f>I133/1.21</f>
        <v>0</v>
      </c>
    </row>
    <row r="134" spans="1:15" s="93" customFormat="1" x14ac:dyDescent="0.35">
      <c r="A134" s="90" t="s">
        <v>138</v>
      </c>
      <c r="B134" s="90" t="s">
        <v>265</v>
      </c>
      <c r="C134" s="90"/>
      <c r="D134" s="91">
        <v>12</v>
      </c>
      <c r="E134" s="92">
        <f>D134*$E$4</f>
        <v>3</v>
      </c>
      <c r="F134" s="92">
        <f>D134-E134</f>
        <v>9</v>
      </c>
      <c r="G134" s="93" t="s">
        <v>68</v>
      </c>
      <c r="H134" s="90"/>
      <c r="I134" s="91">
        <f>H134*F134</f>
        <v>0</v>
      </c>
      <c r="J134" s="91">
        <f>I134/1.21</f>
        <v>0</v>
      </c>
    </row>
    <row r="135" spans="1:15" s="93" customFormat="1" x14ac:dyDescent="0.35">
      <c r="A135" s="90" t="s">
        <v>138</v>
      </c>
      <c r="B135" s="90" t="s">
        <v>265</v>
      </c>
      <c r="C135" s="90"/>
      <c r="D135" s="91">
        <v>12</v>
      </c>
      <c r="E135" s="92">
        <f>D135*$E$4</f>
        <v>3</v>
      </c>
      <c r="F135" s="92">
        <f>D135-E135</f>
        <v>9</v>
      </c>
      <c r="G135" s="93" t="s">
        <v>69</v>
      </c>
      <c r="H135" s="94"/>
      <c r="I135" s="91">
        <f>H135*F135</f>
        <v>0</v>
      </c>
      <c r="J135" s="91">
        <f>I135/1.21</f>
        <v>0</v>
      </c>
    </row>
    <row r="136" spans="1:15" s="93" customFormat="1" x14ac:dyDescent="0.35">
      <c r="A136" s="90" t="s">
        <v>138</v>
      </c>
      <c r="B136" s="90" t="s">
        <v>265</v>
      </c>
      <c r="C136" s="90"/>
      <c r="D136" s="91">
        <v>12</v>
      </c>
      <c r="E136" s="92">
        <f>D136*$E$4</f>
        <v>3</v>
      </c>
      <c r="F136" s="92">
        <f>D136-E136</f>
        <v>9</v>
      </c>
      <c r="G136" s="93" t="s">
        <v>70</v>
      </c>
      <c r="H136" s="90"/>
      <c r="I136" s="91">
        <f>H136*F136</f>
        <v>0</v>
      </c>
      <c r="J136" s="91">
        <f>I136/1.21</f>
        <v>0</v>
      </c>
    </row>
    <row r="137" spans="1:15" s="95" customFormat="1" x14ac:dyDescent="0.35">
      <c r="A137" s="143" t="s">
        <v>76</v>
      </c>
      <c r="B137" s="143"/>
      <c r="C137" s="143"/>
      <c r="D137" s="143"/>
      <c r="E137" s="143"/>
      <c r="F137" s="143"/>
      <c r="G137" s="143"/>
      <c r="H137" s="143"/>
      <c r="I137" s="143"/>
      <c r="J137" s="143"/>
      <c r="K137" s="143"/>
      <c r="L137" s="143"/>
      <c r="M137" s="167" t="s">
        <v>44</v>
      </c>
      <c r="N137" s="167"/>
      <c r="O137" s="167"/>
    </row>
    <row r="138" spans="1:15" s="95" customFormat="1" x14ac:dyDescent="0.35">
      <c r="A138" s="143"/>
      <c r="B138" s="143"/>
      <c r="C138" s="143"/>
      <c r="D138" s="143"/>
      <c r="E138" s="143"/>
      <c r="F138" s="143"/>
      <c r="G138" s="143"/>
      <c r="H138" s="143"/>
      <c r="I138" s="143"/>
      <c r="J138" s="143"/>
      <c r="K138" s="143"/>
      <c r="L138" s="143"/>
      <c r="M138" s="167"/>
      <c r="N138" s="167"/>
      <c r="O138" s="167"/>
    </row>
    <row r="139" spans="1:15" s="95" customFormat="1" x14ac:dyDescent="0.35">
      <c r="A139" s="143"/>
      <c r="B139" s="143"/>
      <c r="C139" s="143"/>
      <c r="D139" s="143"/>
      <c r="E139" s="143"/>
      <c r="F139" s="143"/>
      <c r="G139" s="143"/>
      <c r="H139" s="143"/>
      <c r="I139" s="143"/>
      <c r="J139" s="143"/>
      <c r="K139" s="143"/>
      <c r="L139" s="143"/>
      <c r="M139" s="167"/>
      <c r="N139" s="167"/>
      <c r="O139" s="167"/>
    </row>
    <row r="140" spans="1:15" s="95" customFormat="1" x14ac:dyDescent="0.35">
      <c r="A140" s="98" t="s">
        <v>77</v>
      </c>
      <c r="B140" s="95" t="s">
        <v>266</v>
      </c>
      <c r="C140" s="98" t="s">
        <v>1</v>
      </c>
      <c r="D140" s="96">
        <v>23</v>
      </c>
      <c r="E140" s="97">
        <f t="shared" ref="E140:E149" si="36">D140*$E$4</f>
        <v>5.75</v>
      </c>
      <c r="F140" s="97">
        <f t="shared" ref="F140:F149" si="37">D140-E140</f>
        <v>17.25</v>
      </c>
      <c r="G140" s="98">
        <v>122</v>
      </c>
      <c r="H140" s="98"/>
      <c r="I140" s="96">
        <f>H140*F140</f>
        <v>0</v>
      </c>
      <c r="J140" s="96">
        <f>I140/1.21</f>
        <v>0</v>
      </c>
      <c r="K140" s="98"/>
      <c r="L140" s="98"/>
      <c r="M140" s="54"/>
      <c r="N140" s="54"/>
      <c r="O140" s="54"/>
    </row>
    <row r="141" spans="1:15" s="95" customFormat="1" x14ac:dyDescent="0.35">
      <c r="A141" s="98" t="s">
        <v>77</v>
      </c>
      <c r="B141" s="95" t="s">
        <v>266</v>
      </c>
      <c r="C141" s="98"/>
      <c r="D141" s="96">
        <v>23</v>
      </c>
      <c r="E141" s="97">
        <f t="shared" si="36"/>
        <v>5.75</v>
      </c>
      <c r="F141" s="97">
        <f t="shared" si="37"/>
        <v>17.25</v>
      </c>
      <c r="G141" s="98">
        <v>128</v>
      </c>
      <c r="H141" s="99"/>
      <c r="I141" s="96">
        <f t="shared" ref="I141:I149" si="38">H141*F141</f>
        <v>0</v>
      </c>
      <c r="J141" s="96">
        <f t="shared" ref="J141:J149" si="39">I141/1.21</f>
        <v>0</v>
      </c>
      <c r="K141" s="98"/>
      <c r="L141" s="98"/>
      <c r="M141" s="54"/>
      <c r="N141" s="54"/>
      <c r="O141" s="54"/>
    </row>
    <row r="142" spans="1:15" s="95" customFormat="1" x14ac:dyDescent="0.35">
      <c r="A142" s="98" t="s">
        <v>77</v>
      </c>
      <c r="B142" s="95" t="s">
        <v>266</v>
      </c>
      <c r="C142" s="98"/>
      <c r="D142" s="96">
        <v>23</v>
      </c>
      <c r="E142" s="97">
        <f t="shared" si="36"/>
        <v>5.75</v>
      </c>
      <c r="F142" s="97">
        <f t="shared" si="37"/>
        <v>17.25</v>
      </c>
      <c r="G142" s="98">
        <v>140</v>
      </c>
      <c r="H142" s="98"/>
      <c r="I142" s="96">
        <f t="shared" si="38"/>
        <v>0</v>
      </c>
      <c r="J142" s="96">
        <f t="shared" si="39"/>
        <v>0</v>
      </c>
      <c r="K142" s="98"/>
      <c r="L142" s="98"/>
      <c r="M142" s="54"/>
      <c r="N142" s="54"/>
      <c r="O142" s="54"/>
    </row>
    <row r="143" spans="1:15" s="95" customFormat="1" x14ac:dyDescent="0.35">
      <c r="A143" s="98" t="s">
        <v>77</v>
      </c>
      <c r="B143" s="95" t="s">
        <v>266</v>
      </c>
      <c r="C143" s="98"/>
      <c r="D143" s="96">
        <v>23</v>
      </c>
      <c r="E143" s="97">
        <f t="shared" si="36"/>
        <v>5.75</v>
      </c>
      <c r="F143" s="97">
        <f t="shared" si="37"/>
        <v>17.25</v>
      </c>
      <c r="G143" s="98">
        <v>152</v>
      </c>
      <c r="H143" s="99"/>
      <c r="I143" s="96">
        <f t="shared" si="38"/>
        <v>0</v>
      </c>
      <c r="J143" s="96">
        <f t="shared" si="39"/>
        <v>0</v>
      </c>
      <c r="K143" s="98"/>
      <c r="L143" s="98"/>
      <c r="M143" s="54"/>
      <c r="N143" s="54"/>
      <c r="O143" s="54"/>
    </row>
    <row r="144" spans="1:15" s="95" customFormat="1" x14ac:dyDescent="0.35">
      <c r="A144" s="98" t="s">
        <v>77</v>
      </c>
      <c r="B144" s="95" t="s">
        <v>266</v>
      </c>
      <c r="C144" s="98"/>
      <c r="D144" s="96">
        <v>23</v>
      </c>
      <c r="E144" s="97">
        <f t="shared" si="36"/>
        <v>5.75</v>
      </c>
      <c r="F144" s="97">
        <f t="shared" si="37"/>
        <v>17.25</v>
      </c>
      <c r="G144" s="98">
        <v>164</v>
      </c>
      <c r="H144" s="98"/>
      <c r="I144" s="96">
        <f t="shared" si="38"/>
        <v>0</v>
      </c>
      <c r="J144" s="96">
        <f t="shared" si="39"/>
        <v>0</v>
      </c>
      <c r="K144" s="98"/>
      <c r="L144" s="98"/>
      <c r="M144" s="54"/>
      <c r="N144" s="54"/>
      <c r="O144" s="54"/>
    </row>
    <row r="145" spans="1:15" s="95" customFormat="1" x14ac:dyDescent="0.35">
      <c r="A145" s="98" t="s">
        <v>78</v>
      </c>
      <c r="B145" s="95" t="s">
        <v>267</v>
      </c>
      <c r="C145" s="98" t="s">
        <v>1</v>
      </c>
      <c r="D145" s="96">
        <v>25</v>
      </c>
      <c r="E145" s="97">
        <f t="shared" si="36"/>
        <v>6.25</v>
      </c>
      <c r="F145" s="97">
        <f t="shared" si="37"/>
        <v>18.75</v>
      </c>
      <c r="G145" s="95" t="s">
        <v>48</v>
      </c>
      <c r="H145" s="99"/>
      <c r="I145" s="96">
        <f t="shared" si="38"/>
        <v>0</v>
      </c>
      <c r="J145" s="96">
        <f t="shared" si="39"/>
        <v>0</v>
      </c>
      <c r="K145" s="98"/>
      <c r="L145" s="98"/>
      <c r="M145" s="54"/>
      <c r="N145" s="54"/>
      <c r="O145" s="54"/>
    </row>
    <row r="146" spans="1:15" s="95" customFormat="1" x14ac:dyDescent="0.35">
      <c r="A146" s="98" t="s">
        <v>78</v>
      </c>
      <c r="B146" s="95" t="s">
        <v>267</v>
      </c>
      <c r="C146" s="98"/>
      <c r="D146" s="96">
        <v>25</v>
      </c>
      <c r="E146" s="97">
        <f t="shared" si="36"/>
        <v>6.25</v>
      </c>
      <c r="F146" s="97">
        <f t="shared" si="37"/>
        <v>18.75</v>
      </c>
      <c r="G146" s="95" t="s">
        <v>50</v>
      </c>
      <c r="H146" s="98"/>
      <c r="I146" s="96">
        <f t="shared" si="38"/>
        <v>0</v>
      </c>
      <c r="J146" s="96">
        <f t="shared" si="39"/>
        <v>0</v>
      </c>
      <c r="K146" s="98"/>
      <c r="L146" s="98"/>
      <c r="M146" s="54"/>
      <c r="N146" s="54"/>
      <c r="O146" s="54"/>
    </row>
    <row r="147" spans="1:15" s="95" customFormat="1" x14ac:dyDescent="0.35">
      <c r="A147" s="98" t="s">
        <v>78</v>
      </c>
      <c r="B147" s="95" t="s">
        <v>267</v>
      </c>
      <c r="C147" s="98"/>
      <c r="D147" s="96">
        <v>25</v>
      </c>
      <c r="E147" s="97">
        <f t="shared" si="36"/>
        <v>6.25</v>
      </c>
      <c r="F147" s="97">
        <f t="shared" si="37"/>
        <v>18.75</v>
      </c>
      <c r="G147" s="95" t="s">
        <v>49</v>
      </c>
      <c r="H147" s="99"/>
      <c r="I147" s="96">
        <f t="shared" si="38"/>
        <v>0</v>
      </c>
      <c r="J147" s="96">
        <f t="shared" si="39"/>
        <v>0</v>
      </c>
      <c r="K147" s="98"/>
      <c r="L147" s="98"/>
      <c r="M147" s="54"/>
      <c r="N147" s="54"/>
      <c r="O147" s="54"/>
    </row>
    <row r="148" spans="1:15" s="95" customFormat="1" x14ac:dyDescent="0.35">
      <c r="A148" s="98" t="s">
        <v>78</v>
      </c>
      <c r="B148" s="95" t="s">
        <v>267</v>
      </c>
      <c r="C148" s="98"/>
      <c r="D148" s="96">
        <v>25</v>
      </c>
      <c r="E148" s="97">
        <f t="shared" si="36"/>
        <v>6.25</v>
      </c>
      <c r="F148" s="97">
        <f t="shared" si="37"/>
        <v>18.75</v>
      </c>
      <c r="G148" s="95" t="s">
        <v>51</v>
      </c>
      <c r="H148" s="98"/>
      <c r="I148" s="96">
        <f t="shared" si="38"/>
        <v>0</v>
      </c>
      <c r="J148" s="96">
        <f t="shared" si="39"/>
        <v>0</v>
      </c>
      <c r="K148" s="98"/>
      <c r="L148" s="98"/>
      <c r="M148" s="54"/>
      <c r="N148" s="54"/>
      <c r="O148" s="54"/>
    </row>
    <row r="149" spans="1:15" s="95" customFormat="1" x14ac:dyDescent="0.35">
      <c r="A149" s="98" t="s">
        <v>78</v>
      </c>
      <c r="B149" s="95" t="s">
        <v>267</v>
      </c>
      <c r="C149" s="98"/>
      <c r="D149" s="96">
        <v>25</v>
      </c>
      <c r="E149" s="97">
        <f t="shared" si="36"/>
        <v>6.25</v>
      </c>
      <c r="F149" s="97">
        <f t="shared" si="37"/>
        <v>18.75</v>
      </c>
      <c r="G149" s="95" t="s">
        <v>52</v>
      </c>
      <c r="H149" s="99"/>
      <c r="I149" s="96">
        <f t="shared" si="38"/>
        <v>0</v>
      </c>
      <c r="J149" s="96">
        <f t="shared" si="39"/>
        <v>0</v>
      </c>
      <c r="K149" s="98"/>
      <c r="L149" s="98"/>
      <c r="M149" s="54"/>
      <c r="N149" s="54"/>
      <c r="O149" s="54"/>
    </row>
    <row r="150" spans="1:15" s="95" customFormat="1" x14ac:dyDescent="0.35">
      <c r="A150" s="100"/>
      <c r="B150" s="100"/>
      <c r="C150" s="100"/>
      <c r="D150" s="101"/>
      <c r="E150" s="102"/>
      <c r="F150" s="101"/>
      <c r="G150" s="100"/>
      <c r="H150" s="103"/>
      <c r="I150" s="101"/>
      <c r="J150" s="101"/>
      <c r="K150" s="100"/>
      <c r="L150" s="100"/>
      <c r="M150" s="104"/>
      <c r="N150" s="104"/>
      <c r="O150" s="104"/>
    </row>
    <row r="151" spans="1:15" s="95" customFormat="1" x14ac:dyDescent="0.35">
      <c r="A151" s="98" t="s">
        <v>79</v>
      </c>
      <c r="B151" s="95" t="s">
        <v>268</v>
      </c>
      <c r="C151" s="98" t="s">
        <v>1</v>
      </c>
      <c r="D151" s="96">
        <v>18</v>
      </c>
      <c r="E151" s="97">
        <f t="shared" ref="E151:E160" si="40">D151*$E$4</f>
        <v>4.5</v>
      </c>
      <c r="F151" s="97">
        <f t="shared" ref="F151:F160" si="41">D151-E151</f>
        <v>13.5</v>
      </c>
      <c r="G151" s="98">
        <v>122</v>
      </c>
      <c r="H151" s="98"/>
      <c r="I151" s="96">
        <f>H151*F151</f>
        <v>0</v>
      </c>
      <c r="J151" s="96">
        <f>I151/1.21</f>
        <v>0</v>
      </c>
      <c r="M151" s="54"/>
      <c r="N151" s="54"/>
      <c r="O151" s="54"/>
    </row>
    <row r="152" spans="1:15" s="95" customFormat="1" x14ac:dyDescent="0.35">
      <c r="A152" s="98" t="s">
        <v>79</v>
      </c>
      <c r="B152" s="95" t="s">
        <v>268</v>
      </c>
      <c r="C152" s="98"/>
      <c r="D152" s="96">
        <v>18</v>
      </c>
      <c r="E152" s="97">
        <f t="shared" si="40"/>
        <v>4.5</v>
      </c>
      <c r="F152" s="97">
        <f t="shared" si="41"/>
        <v>13.5</v>
      </c>
      <c r="G152" s="98">
        <v>128</v>
      </c>
      <c r="H152" s="99"/>
      <c r="I152" s="96">
        <f t="shared" ref="I152:I160" si="42">H152*F152</f>
        <v>0</v>
      </c>
      <c r="J152" s="96">
        <f t="shared" ref="J152:J160" si="43">I152/1.21</f>
        <v>0</v>
      </c>
      <c r="M152" s="54"/>
      <c r="N152" s="54"/>
      <c r="O152" s="54"/>
    </row>
    <row r="153" spans="1:15" s="95" customFormat="1" x14ac:dyDescent="0.35">
      <c r="A153" s="98" t="s">
        <v>79</v>
      </c>
      <c r="B153" s="95" t="s">
        <v>268</v>
      </c>
      <c r="C153" s="98"/>
      <c r="D153" s="96">
        <v>18</v>
      </c>
      <c r="E153" s="97">
        <f t="shared" si="40"/>
        <v>4.5</v>
      </c>
      <c r="F153" s="97">
        <f t="shared" si="41"/>
        <v>13.5</v>
      </c>
      <c r="G153" s="98">
        <v>140</v>
      </c>
      <c r="H153" s="98"/>
      <c r="I153" s="96">
        <f t="shared" si="42"/>
        <v>0</v>
      </c>
      <c r="J153" s="96">
        <f t="shared" si="43"/>
        <v>0</v>
      </c>
      <c r="M153" s="54"/>
      <c r="N153" s="54"/>
      <c r="O153" s="54"/>
    </row>
    <row r="154" spans="1:15" s="95" customFormat="1" x14ac:dyDescent="0.35">
      <c r="A154" s="98" t="s">
        <v>79</v>
      </c>
      <c r="B154" s="95" t="s">
        <v>268</v>
      </c>
      <c r="C154" s="98"/>
      <c r="D154" s="96">
        <v>18</v>
      </c>
      <c r="E154" s="97">
        <f t="shared" si="40"/>
        <v>4.5</v>
      </c>
      <c r="F154" s="97">
        <f t="shared" si="41"/>
        <v>13.5</v>
      </c>
      <c r="G154" s="98">
        <v>152</v>
      </c>
      <c r="H154" s="99"/>
      <c r="I154" s="96">
        <f t="shared" si="42"/>
        <v>0</v>
      </c>
      <c r="J154" s="96">
        <f t="shared" si="43"/>
        <v>0</v>
      </c>
      <c r="M154" s="54"/>
      <c r="N154" s="54"/>
      <c r="O154" s="54"/>
    </row>
    <row r="155" spans="1:15" s="95" customFormat="1" x14ac:dyDescent="0.35">
      <c r="A155" s="98" t="s">
        <v>79</v>
      </c>
      <c r="B155" s="95" t="s">
        <v>268</v>
      </c>
      <c r="C155" s="98"/>
      <c r="D155" s="96">
        <v>18</v>
      </c>
      <c r="E155" s="97">
        <f t="shared" si="40"/>
        <v>4.5</v>
      </c>
      <c r="F155" s="97">
        <f t="shared" si="41"/>
        <v>13.5</v>
      </c>
      <c r="G155" s="98">
        <v>164</v>
      </c>
      <c r="H155" s="98"/>
      <c r="I155" s="96">
        <f t="shared" si="42"/>
        <v>0</v>
      </c>
      <c r="J155" s="96">
        <f t="shared" si="43"/>
        <v>0</v>
      </c>
      <c r="M155" s="54"/>
      <c r="N155" s="54"/>
      <c r="O155" s="54"/>
    </row>
    <row r="156" spans="1:15" s="95" customFormat="1" x14ac:dyDescent="0.35">
      <c r="A156" s="98" t="s">
        <v>80</v>
      </c>
      <c r="B156" s="95" t="s">
        <v>269</v>
      </c>
      <c r="C156" s="98" t="s">
        <v>1</v>
      </c>
      <c r="D156" s="96">
        <v>20</v>
      </c>
      <c r="E156" s="97">
        <f t="shared" si="40"/>
        <v>5</v>
      </c>
      <c r="F156" s="97">
        <f t="shared" si="41"/>
        <v>15</v>
      </c>
      <c r="G156" s="95" t="s">
        <v>48</v>
      </c>
      <c r="H156" s="99"/>
      <c r="I156" s="96">
        <f t="shared" si="42"/>
        <v>0</v>
      </c>
      <c r="J156" s="96">
        <f t="shared" si="43"/>
        <v>0</v>
      </c>
      <c r="M156" s="54"/>
      <c r="N156" s="54"/>
      <c r="O156" s="54"/>
    </row>
    <row r="157" spans="1:15" s="95" customFormat="1" x14ac:dyDescent="0.35">
      <c r="A157" s="98" t="s">
        <v>80</v>
      </c>
      <c r="B157" s="95" t="s">
        <v>269</v>
      </c>
      <c r="C157" s="98"/>
      <c r="D157" s="96">
        <v>20</v>
      </c>
      <c r="E157" s="97">
        <f t="shared" si="40"/>
        <v>5</v>
      </c>
      <c r="F157" s="97">
        <f t="shared" si="41"/>
        <v>15</v>
      </c>
      <c r="G157" s="95" t="s">
        <v>50</v>
      </c>
      <c r="H157" s="98"/>
      <c r="I157" s="96">
        <f t="shared" si="42"/>
        <v>0</v>
      </c>
      <c r="J157" s="96">
        <f t="shared" si="43"/>
        <v>0</v>
      </c>
      <c r="M157" s="54"/>
      <c r="N157" s="54"/>
      <c r="O157" s="54"/>
    </row>
    <row r="158" spans="1:15" s="95" customFormat="1" x14ac:dyDescent="0.35">
      <c r="A158" s="98" t="s">
        <v>80</v>
      </c>
      <c r="B158" s="95" t="s">
        <v>269</v>
      </c>
      <c r="C158" s="98"/>
      <c r="D158" s="96">
        <v>20</v>
      </c>
      <c r="E158" s="97">
        <f t="shared" si="40"/>
        <v>5</v>
      </c>
      <c r="F158" s="97">
        <f t="shared" si="41"/>
        <v>15</v>
      </c>
      <c r="G158" s="95" t="s">
        <v>49</v>
      </c>
      <c r="H158" s="99"/>
      <c r="I158" s="96">
        <f t="shared" si="42"/>
        <v>0</v>
      </c>
      <c r="J158" s="96">
        <f t="shared" si="43"/>
        <v>0</v>
      </c>
      <c r="M158" s="54"/>
      <c r="N158" s="54"/>
      <c r="O158" s="54"/>
    </row>
    <row r="159" spans="1:15" s="95" customFormat="1" x14ac:dyDescent="0.35">
      <c r="A159" s="98" t="s">
        <v>80</v>
      </c>
      <c r="B159" s="95" t="s">
        <v>269</v>
      </c>
      <c r="C159" s="98"/>
      <c r="D159" s="96">
        <v>20</v>
      </c>
      <c r="E159" s="97">
        <f t="shared" si="40"/>
        <v>5</v>
      </c>
      <c r="F159" s="97">
        <f t="shared" si="41"/>
        <v>15</v>
      </c>
      <c r="G159" s="95" t="s">
        <v>51</v>
      </c>
      <c r="H159" s="98"/>
      <c r="I159" s="96">
        <f t="shared" si="42"/>
        <v>0</v>
      </c>
      <c r="J159" s="96">
        <f t="shared" si="43"/>
        <v>0</v>
      </c>
      <c r="M159" s="54"/>
      <c r="N159" s="54"/>
      <c r="O159" s="54"/>
    </row>
    <row r="160" spans="1:15" s="95" customFormat="1" x14ac:dyDescent="0.35">
      <c r="A160" s="98" t="s">
        <v>80</v>
      </c>
      <c r="B160" s="95" t="s">
        <v>269</v>
      </c>
      <c r="C160" s="98"/>
      <c r="D160" s="96">
        <v>20</v>
      </c>
      <c r="E160" s="97">
        <f t="shared" si="40"/>
        <v>5</v>
      </c>
      <c r="F160" s="97">
        <f t="shared" si="41"/>
        <v>15</v>
      </c>
      <c r="G160" s="95" t="s">
        <v>52</v>
      </c>
      <c r="H160" s="99"/>
      <c r="I160" s="96">
        <f t="shared" si="42"/>
        <v>0</v>
      </c>
      <c r="J160" s="96">
        <f t="shared" si="43"/>
        <v>0</v>
      </c>
      <c r="M160" s="54"/>
      <c r="N160" s="54"/>
      <c r="O160" s="54"/>
    </row>
    <row r="161" spans="1:15" s="95" customFormat="1" x14ac:dyDescent="0.35">
      <c r="A161" s="100"/>
      <c r="B161" s="100"/>
      <c r="C161" s="100"/>
      <c r="D161" s="101"/>
      <c r="E161" s="102"/>
      <c r="F161" s="101"/>
      <c r="G161" s="100"/>
      <c r="H161" s="103"/>
      <c r="I161" s="101"/>
      <c r="J161" s="101"/>
      <c r="K161" s="100"/>
      <c r="L161" s="100"/>
      <c r="M161" s="104"/>
      <c r="N161" s="104"/>
      <c r="O161" s="104"/>
    </row>
    <row r="162" spans="1:15" s="95" customFormat="1" x14ac:dyDescent="0.35">
      <c r="A162" s="98" t="s">
        <v>81</v>
      </c>
      <c r="B162" s="98" t="s">
        <v>82</v>
      </c>
      <c r="C162" s="98" t="s">
        <v>83</v>
      </c>
      <c r="D162" s="96">
        <v>15</v>
      </c>
      <c r="E162" s="97">
        <f t="shared" ref="E162:E171" si="44">D162*$E$4</f>
        <v>3.75</v>
      </c>
      <c r="F162" s="97">
        <f t="shared" ref="F162:F171" si="45">D162-E162</f>
        <v>11.25</v>
      </c>
      <c r="G162" s="98">
        <v>122</v>
      </c>
      <c r="H162" s="98"/>
      <c r="I162" s="96">
        <f>H162*F162</f>
        <v>0</v>
      </c>
      <c r="J162" s="96">
        <f>I162/1.21</f>
        <v>0</v>
      </c>
    </row>
    <row r="163" spans="1:15" s="95" customFormat="1" x14ac:dyDescent="0.35">
      <c r="A163" s="98" t="s">
        <v>81</v>
      </c>
      <c r="B163" s="98" t="s">
        <v>82</v>
      </c>
      <c r="C163" s="98"/>
      <c r="D163" s="96">
        <v>15</v>
      </c>
      <c r="E163" s="97">
        <f t="shared" si="44"/>
        <v>3.75</v>
      </c>
      <c r="F163" s="97">
        <f t="shared" si="45"/>
        <v>11.25</v>
      </c>
      <c r="G163" s="98">
        <v>128</v>
      </c>
      <c r="H163" s="99"/>
      <c r="I163" s="96">
        <f t="shared" ref="I163:I171" si="46">H163*F163</f>
        <v>0</v>
      </c>
      <c r="J163" s="96">
        <f t="shared" ref="J163:J171" si="47">I163/1.21</f>
        <v>0</v>
      </c>
    </row>
    <row r="164" spans="1:15" s="95" customFormat="1" x14ac:dyDescent="0.35">
      <c r="A164" s="98" t="s">
        <v>81</v>
      </c>
      <c r="B164" s="98" t="s">
        <v>82</v>
      </c>
      <c r="C164" s="98"/>
      <c r="D164" s="96">
        <v>15</v>
      </c>
      <c r="E164" s="97">
        <f t="shared" si="44"/>
        <v>3.75</v>
      </c>
      <c r="F164" s="97">
        <f t="shared" si="45"/>
        <v>11.25</v>
      </c>
      <c r="G164" s="98">
        <v>140</v>
      </c>
      <c r="H164" s="98"/>
      <c r="I164" s="96">
        <f t="shared" si="46"/>
        <v>0</v>
      </c>
      <c r="J164" s="96">
        <f t="shared" si="47"/>
        <v>0</v>
      </c>
    </row>
    <row r="165" spans="1:15" s="95" customFormat="1" x14ac:dyDescent="0.35">
      <c r="A165" s="98" t="s">
        <v>81</v>
      </c>
      <c r="B165" s="98" t="s">
        <v>82</v>
      </c>
      <c r="C165" s="98"/>
      <c r="D165" s="96">
        <v>15</v>
      </c>
      <c r="E165" s="97">
        <f t="shared" si="44"/>
        <v>3.75</v>
      </c>
      <c r="F165" s="97">
        <f t="shared" si="45"/>
        <v>11.25</v>
      </c>
      <c r="G165" s="98">
        <v>152</v>
      </c>
      <c r="H165" s="99"/>
      <c r="I165" s="96">
        <f t="shared" si="46"/>
        <v>0</v>
      </c>
      <c r="J165" s="96">
        <f t="shared" si="47"/>
        <v>0</v>
      </c>
    </row>
    <row r="166" spans="1:15" s="95" customFormat="1" x14ac:dyDescent="0.35">
      <c r="A166" s="98" t="s">
        <v>81</v>
      </c>
      <c r="B166" s="98" t="s">
        <v>82</v>
      </c>
      <c r="C166" s="98"/>
      <c r="D166" s="96">
        <v>15</v>
      </c>
      <c r="E166" s="97">
        <f t="shared" si="44"/>
        <v>3.75</v>
      </c>
      <c r="F166" s="97">
        <f t="shared" si="45"/>
        <v>11.25</v>
      </c>
      <c r="G166" s="98">
        <v>164</v>
      </c>
      <c r="H166" s="98"/>
      <c r="I166" s="96">
        <f t="shared" si="46"/>
        <v>0</v>
      </c>
      <c r="J166" s="96">
        <f t="shared" si="47"/>
        <v>0</v>
      </c>
    </row>
    <row r="167" spans="1:15" s="95" customFormat="1" x14ac:dyDescent="0.35">
      <c r="A167" s="98" t="s">
        <v>84</v>
      </c>
      <c r="B167" s="98" t="s">
        <v>85</v>
      </c>
      <c r="C167" s="98" t="s">
        <v>83</v>
      </c>
      <c r="D167" s="96">
        <v>18</v>
      </c>
      <c r="E167" s="97">
        <f t="shared" si="44"/>
        <v>4.5</v>
      </c>
      <c r="F167" s="97">
        <f t="shared" si="45"/>
        <v>13.5</v>
      </c>
      <c r="G167" s="95" t="s">
        <v>48</v>
      </c>
      <c r="H167" s="99"/>
      <c r="I167" s="96">
        <f t="shared" si="46"/>
        <v>0</v>
      </c>
      <c r="J167" s="96">
        <f t="shared" si="47"/>
        <v>0</v>
      </c>
    </row>
    <row r="168" spans="1:15" s="95" customFormat="1" x14ac:dyDescent="0.35">
      <c r="A168" s="98" t="s">
        <v>84</v>
      </c>
      <c r="B168" s="98" t="s">
        <v>85</v>
      </c>
      <c r="C168" s="98"/>
      <c r="D168" s="96">
        <v>18</v>
      </c>
      <c r="E168" s="97">
        <f t="shared" si="44"/>
        <v>4.5</v>
      </c>
      <c r="F168" s="97">
        <f t="shared" si="45"/>
        <v>13.5</v>
      </c>
      <c r="G168" s="95" t="s">
        <v>50</v>
      </c>
      <c r="H168" s="98"/>
      <c r="I168" s="96">
        <f t="shared" si="46"/>
        <v>0</v>
      </c>
      <c r="J168" s="96">
        <f t="shared" si="47"/>
        <v>0</v>
      </c>
    </row>
    <row r="169" spans="1:15" s="95" customFormat="1" x14ac:dyDescent="0.35">
      <c r="A169" s="98" t="s">
        <v>84</v>
      </c>
      <c r="B169" s="98" t="s">
        <v>85</v>
      </c>
      <c r="C169" s="98"/>
      <c r="D169" s="96">
        <v>18</v>
      </c>
      <c r="E169" s="97">
        <f t="shared" si="44"/>
        <v>4.5</v>
      </c>
      <c r="F169" s="97">
        <f t="shared" si="45"/>
        <v>13.5</v>
      </c>
      <c r="G169" s="95" t="s">
        <v>49</v>
      </c>
      <c r="H169" s="99"/>
      <c r="I169" s="96">
        <f t="shared" si="46"/>
        <v>0</v>
      </c>
      <c r="J169" s="96">
        <f t="shared" si="47"/>
        <v>0</v>
      </c>
    </row>
    <row r="170" spans="1:15" s="95" customFormat="1" x14ac:dyDescent="0.35">
      <c r="A170" s="98" t="s">
        <v>84</v>
      </c>
      <c r="B170" s="98" t="s">
        <v>85</v>
      </c>
      <c r="C170" s="98"/>
      <c r="D170" s="96">
        <v>18</v>
      </c>
      <c r="E170" s="97">
        <f t="shared" si="44"/>
        <v>4.5</v>
      </c>
      <c r="F170" s="97">
        <f t="shared" si="45"/>
        <v>13.5</v>
      </c>
      <c r="G170" s="95" t="s">
        <v>51</v>
      </c>
      <c r="H170" s="98"/>
      <c r="I170" s="96">
        <f t="shared" si="46"/>
        <v>0</v>
      </c>
      <c r="J170" s="96">
        <f t="shared" si="47"/>
        <v>0</v>
      </c>
    </row>
    <row r="171" spans="1:15" s="95" customFormat="1" x14ac:dyDescent="0.35">
      <c r="A171" s="98" t="s">
        <v>84</v>
      </c>
      <c r="B171" s="98" t="s">
        <v>85</v>
      </c>
      <c r="C171" s="98"/>
      <c r="D171" s="96">
        <v>18</v>
      </c>
      <c r="E171" s="97">
        <f t="shared" si="44"/>
        <v>4.5</v>
      </c>
      <c r="F171" s="97">
        <f t="shared" si="45"/>
        <v>13.5</v>
      </c>
      <c r="G171" s="95" t="s">
        <v>52</v>
      </c>
      <c r="H171" s="99"/>
      <c r="I171" s="96">
        <f t="shared" si="46"/>
        <v>0</v>
      </c>
      <c r="J171" s="96">
        <f t="shared" si="47"/>
        <v>0</v>
      </c>
    </row>
    <row r="172" spans="1:15" s="95" customFormat="1" x14ac:dyDescent="0.35">
      <c r="A172" s="100"/>
      <c r="B172" s="100"/>
      <c r="C172" s="100"/>
      <c r="D172" s="101"/>
      <c r="E172" s="102"/>
      <c r="F172" s="101"/>
      <c r="G172" s="100"/>
      <c r="H172" s="103">
        <v>1</v>
      </c>
      <c r="I172" s="101"/>
      <c r="J172" s="101"/>
      <c r="K172" s="100"/>
      <c r="L172" s="100"/>
      <c r="M172" s="104"/>
      <c r="N172" s="104"/>
      <c r="O172" s="104"/>
    </row>
    <row r="173" spans="1:15" s="95" customFormat="1" x14ac:dyDescent="0.35">
      <c r="A173" s="98" t="s">
        <v>86</v>
      </c>
      <c r="B173" s="98" t="s">
        <v>87</v>
      </c>
      <c r="C173" s="98" t="s">
        <v>83</v>
      </c>
      <c r="D173" s="96">
        <v>10</v>
      </c>
      <c r="E173" s="97">
        <f>D173*$E$4</f>
        <v>2.5</v>
      </c>
      <c r="F173" s="97">
        <f>D173-E173</f>
        <v>7.5</v>
      </c>
      <c r="G173" s="95" t="s">
        <v>66</v>
      </c>
      <c r="H173" s="98"/>
      <c r="I173" s="96">
        <f>H173*F173</f>
        <v>0</v>
      </c>
      <c r="J173" s="96">
        <f>I173/1.21</f>
        <v>0</v>
      </c>
    </row>
    <row r="174" spans="1:15" s="95" customFormat="1" x14ac:dyDescent="0.35">
      <c r="A174" s="98" t="s">
        <v>86</v>
      </c>
      <c r="B174" s="98" t="s">
        <v>87</v>
      </c>
      <c r="C174" s="98"/>
      <c r="D174" s="96">
        <v>10</v>
      </c>
      <c r="E174" s="97">
        <f>D174*$E$4</f>
        <v>2.5</v>
      </c>
      <c r="F174" s="97">
        <f>D174-E174</f>
        <v>7.5</v>
      </c>
      <c r="G174" s="95" t="s">
        <v>67</v>
      </c>
      <c r="H174" s="99"/>
      <c r="I174" s="96">
        <f>H174*F174</f>
        <v>0</v>
      </c>
      <c r="J174" s="96">
        <f>I174/1.21</f>
        <v>0</v>
      </c>
    </row>
    <row r="175" spans="1:15" s="95" customFormat="1" x14ac:dyDescent="0.35">
      <c r="A175" s="98" t="s">
        <v>86</v>
      </c>
      <c r="B175" s="98" t="s">
        <v>87</v>
      </c>
      <c r="C175" s="98"/>
      <c r="D175" s="96">
        <v>10</v>
      </c>
      <c r="E175" s="97">
        <f>D175*$E$4</f>
        <v>2.5</v>
      </c>
      <c r="F175" s="97">
        <f>D175-E175</f>
        <v>7.5</v>
      </c>
      <c r="G175" s="95" t="s">
        <v>68</v>
      </c>
      <c r="H175" s="98"/>
      <c r="I175" s="96">
        <f>H175*F175</f>
        <v>0</v>
      </c>
      <c r="J175" s="96">
        <f>I175/1.21</f>
        <v>0</v>
      </c>
    </row>
    <row r="176" spans="1:15" s="95" customFormat="1" x14ac:dyDescent="0.35">
      <c r="A176" s="98" t="s">
        <v>86</v>
      </c>
      <c r="B176" s="98" t="s">
        <v>87</v>
      </c>
      <c r="C176" s="98"/>
      <c r="D176" s="96">
        <v>10</v>
      </c>
      <c r="E176" s="97">
        <f>D176*$E$4</f>
        <v>2.5</v>
      </c>
      <c r="F176" s="97">
        <f>D176-E176</f>
        <v>7.5</v>
      </c>
      <c r="G176" s="95" t="s">
        <v>69</v>
      </c>
      <c r="H176" s="99"/>
      <c r="I176" s="96">
        <f>H176*F176</f>
        <v>0</v>
      </c>
      <c r="J176" s="96">
        <f>I176/1.21</f>
        <v>0</v>
      </c>
    </row>
    <row r="177" spans="1:15" s="95" customFormat="1" x14ac:dyDescent="0.35">
      <c r="A177" s="98" t="s">
        <v>86</v>
      </c>
      <c r="B177" s="98" t="s">
        <v>87</v>
      </c>
      <c r="C177" s="98"/>
      <c r="D177" s="96">
        <v>10</v>
      </c>
      <c r="E177" s="97">
        <f>D177*$E$4</f>
        <v>2.5</v>
      </c>
      <c r="F177" s="97">
        <f>D177-E177</f>
        <v>7.5</v>
      </c>
      <c r="G177" s="95" t="s">
        <v>70</v>
      </c>
      <c r="H177" s="98"/>
      <c r="I177" s="96">
        <f>H177*F177</f>
        <v>0</v>
      </c>
      <c r="J177" s="96">
        <f>I177/1.21</f>
        <v>0</v>
      </c>
    </row>
    <row r="178" spans="1:15" s="95" customFormat="1" x14ac:dyDescent="0.35">
      <c r="A178" s="100"/>
      <c r="B178" s="100"/>
      <c r="C178" s="100"/>
      <c r="D178" s="101"/>
      <c r="E178" s="102"/>
      <c r="F178" s="101"/>
      <c r="G178" s="100"/>
      <c r="H178" s="103">
        <v>1</v>
      </c>
      <c r="I178" s="101"/>
      <c r="J178" s="101"/>
      <c r="K178" s="100"/>
      <c r="L178" s="100"/>
      <c r="M178" s="104"/>
      <c r="N178" s="104"/>
      <c r="O178" s="104"/>
    </row>
    <row r="179" spans="1:15" s="93" customFormat="1" x14ac:dyDescent="0.35">
      <c r="A179" s="90" t="s">
        <v>190</v>
      </c>
      <c r="B179" s="90" t="s">
        <v>191</v>
      </c>
      <c r="C179" s="90" t="s">
        <v>83</v>
      </c>
      <c r="D179" s="91">
        <v>20</v>
      </c>
      <c r="E179" s="92">
        <f>D179*$E$4</f>
        <v>5</v>
      </c>
      <c r="F179" s="92">
        <f>D179-E179</f>
        <v>15</v>
      </c>
      <c r="G179" s="93" t="s">
        <v>66</v>
      </c>
      <c r="H179" s="90"/>
      <c r="I179" s="91">
        <f>H179*F179</f>
        <v>0</v>
      </c>
      <c r="J179" s="91">
        <f>I179/1.21</f>
        <v>0</v>
      </c>
    </row>
    <row r="180" spans="1:15" s="93" customFormat="1" x14ac:dyDescent="0.35">
      <c r="A180" s="90" t="s">
        <v>190</v>
      </c>
      <c r="B180" s="90" t="s">
        <v>191</v>
      </c>
      <c r="C180" s="90"/>
      <c r="D180" s="91">
        <v>20</v>
      </c>
      <c r="E180" s="92">
        <f>D180*$E$4</f>
        <v>5</v>
      </c>
      <c r="F180" s="92">
        <f>D180-E180</f>
        <v>15</v>
      </c>
      <c r="G180" s="93" t="s">
        <v>67</v>
      </c>
      <c r="H180" s="94"/>
      <c r="I180" s="91">
        <f>H180*F180</f>
        <v>0</v>
      </c>
      <c r="J180" s="91">
        <f>I180/1.21</f>
        <v>0</v>
      </c>
    </row>
    <row r="181" spans="1:15" s="93" customFormat="1" x14ac:dyDescent="0.35">
      <c r="A181" s="90" t="s">
        <v>190</v>
      </c>
      <c r="B181" s="90" t="s">
        <v>191</v>
      </c>
      <c r="C181" s="90"/>
      <c r="D181" s="91">
        <v>20</v>
      </c>
      <c r="E181" s="92">
        <f>D181*$E$4</f>
        <v>5</v>
      </c>
      <c r="F181" s="92">
        <f>D181-E181</f>
        <v>15</v>
      </c>
      <c r="G181" s="93" t="s">
        <v>68</v>
      </c>
      <c r="H181" s="90"/>
      <c r="I181" s="91">
        <f>H181*F181</f>
        <v>0</v>
      </c>
      <c r="J181" s="91">
        <f>I181/1.21</f>
        <v>0</v>
      </c>
    </row>
    <row r="182" spans="1:15" s="93" customFormat="1" x14ac:dyDescent="0.35">
      <c r="A182" s="90" t="s">
        <v>190</v>
      </c>
      <c r="B182" s="90" t="s">
        <v>191</v>
      </c>
      <c r="C182" s="90"/>
      <c r="D182" s="91">
        <v>20</v>
      </c>
      <c r="E182" s="92">
        <f>D182*$E$4</f>
        <v>5</v>
      </c>
      <c r="F182" s="92">
        <f>D182-E182</f>
        <v>15</v>
      </c>
      <c r="G182" s="93" t="s">
        <v>69</v>
      </c>
      <c r="H182" s="94"/>
      <c r="I182" s="91">
        <f>H182*F182</f>
        <v>0</v>
      </c>
      <c r="J182" s="91">
        <f>I182/1.21</f>
        <v>0</v>
      </c>
    </row>
    <row r="183" spans="1:15" s="93" customFormat="1" x14ac:dyDescent="0.35">
      <c r="A183" s="90" t="s">
        <v>190</v>
      </c>
      <c r="B183" s="90" t="s">
        <v>191</v>
      </c>
      <c r="C183" s="90"/>
      <c r="D183" s="91">
        <v>20</v>
      </c>
      <c r="E183" s="92">
        <f>D183*$E$4</f>
        <v>5</v>
      </c>
      <c r="F183" s="92">
        <f>D183-E183</f>
        <v>15</v>
      </c>
      <c r="G183" s="93" t="s">
        <v>70</v>
      </c>
      <c r="H183" s="90"/>
      <c r="I183" s="91">
        <f>H183*F183</f>
        <v>0</v>
      </c>
      <c r="J183" s="91">
        <f>I183/1.21</f>
        <v>0</v>
      </c>
    </row>
    <row r="184" spans="1:15" s="95" customFormat="1" x14ac:dyDescent="0.35">
      <c r="A184" s="100"/>
      <c r="B184" s="100"/>
      <c r="C184" s="100"/>
      <c r="D184" s="101"/>
      <c r="E184" s="102"/>
      <c r="F184" s="101"/>
      <c r="G184" s="100"/>
      <c r="H184" s="103">
        <v>1</v>
      </c>
      <c r="I184" s="101"/>
      <c r="J184" s="101"/>
      <c r="K184" s="100"/>
      <c r="L184" s="100"/>
      <c r="M184" s="104"/>
      <c r="N184" s="104"/>
      <c r="O184" s="104"/>
    </row>
    <row r="185" spans="1:15" s="93" customFormat="1" x14ac:dyDescent="0.35">
      <c r="A185" s="90" t="s">
        <v>193</v>
      </c>
      <c r="B185" s="128" t="s">
        <v>249</v>
      </c>
      <c r="C185" s="90"/>
      <c r="D185" s="96">
        <v>12</v>
      </c>
      <c r="E185" s="92">
        <f>D185*$E$4</f>
        <v>3</v>
      </c>
      <c r="F185" s="92">
        <f>D185-E185</f>
        <v>9</v>
      </c>
      <c r="G185" s="93" t="s">
        <v>68</v>
      </c>
      <c r="H185" s="90"/>
      <c r="I185" s="91">
        <f>H185*F185</f>
        <v>0</v>
      </c>
      <c r="J185" s="91">
        <f>I185/1.21</f>
        <v>0</v>
      </c>
    </row>
    <row r="186" spans="1:15" s="93" customFormat="1" x14ac:dyDescent="0.35">
      <c r="A186" s="90" t="s">
        <v>193</v>
      </c>
      <c r="B186" s="128" t="s">
        <v>249</v>
      </c>
      <c r="C186" s="90"/>
      <c r="D186" s="96">
        <v>12</v>
      </c>
      <c r="E186" s="92">
        <f>D186*$E$4</f>
        <v>3</v>
      </c>
      <c r="F186" s="92">
        <f>D186-E186</f>
        <v>9</v>
      </c>
      <c r="G186" s="93" t="s">
        <v>70</v>
      </c>
      <c r="H186" s="90"/>
      <c r="I186" s="91">
        <f>H186*F186</f>
        <v>0</v>
      </c>
      <c r="J186" s="91">
        <f>I186/1.21</f>
        <v>0</v>
      </c>
    </row>
    <row r="187" spans="1:15" s="95" customFormat="1" x14ac:dyDescent="0.35">
      <c r="A187" s="100"/>
      <c r="B187" s="100"/>
      <c r="C187" s="100"/>
      <c r="D187" s="101"/>
      <c r="E187" s="102"/>
      <c r="F187" s="101"/>
      <c r="G187" s="100"/>
      <c r="H187" s="103">
        <v>1</v>
      </c>
      <c r="I187" s="101"/>
      <c r="J187" s="101"/>
      <c r="K187" s="100"/>
      <c r="L187" s="100"/>
      <c r="M187" s="104"/>
      <c r="N187" s="104"/>
      <c r="O187" s="104"/>
    </row>
    <row r="188" spans="1:15" s="93" customFormat="1" x14ac:dyDescent="0.35">
      <c r="A188" s="90" t="s">
        <v>196</v>
      </c>
      <c r="B188" s="90" t="s">
        <v>197</v>
      </c>
      <c r="C188" s="90"/>
      <c r="D188" s="96">
        <v>12</v>
      </c>
      <c r="E188" s="92">
        <f>D188*$E$4</f>
        <v>3</v>
      </c>
      <c r="F188" s="92">
        <f>D188-E188</f>
        <v>9</v>
      </c>
      <c r="G188" s="93" t="s">
        <v>68</v>
      </c>
      <c r="H188" s="90"/>
      <c r="I188" s="91">
        <f>H188*F188</f>
        <v>0</v>
      </c>
      <c r="J188" s="91">
        <f>I188/1.21</f>
        <v>0</v>
      </c>
    </row>
    <row r="189" spans="1:15" s="95" customFormat="1" x14ac:dyDescent="0.35">
      <c r="A189" s="143" t="s">
        <v>139</v>
      </c>
      <c r="B189" s="143"/>
      <c r="C189" s="143"/>
      <c r="D189" s="143"/>
      <c r="E189" s="143"/>
      <c r="F189" s="143"/>
      <c r="G189" s="143"/>
      <c r="H189" s="143"/>
      <c r="I189" s="143"/>
      <c r="J189" s="143"/>
      <c r="K189" s="143"/>
      <c r="L189" s="143"/>
      <c r="M189" s="167"/>
      <c r="N189" s="167"/>
      <c r="O189" s="167"/>
    </row>
    <row r="190" spans="1:15" s="95" customFormat="1" x14ac:dyDescent="0.35">
      <c r="A190" s="143"/>
      <c r="B190" s="143"/>
      <c r="C190" s="143"/>
      <c r="D190" s="143"/>
      <c r="E190" s="143"/>
      <c r="F190" s="143"/>
      <c r="G190" s="143"/>
      <c r="H190" s="143"/>
      <c r="I190" s="143"/>
      <c r="J190" s="143"/>
      <c r="K190" s="143"/>
      <c r="L190" s="143"/>
      <c r="M190" s="167"/>
      <c r="N190" s="167"/>
      <c r="O190" s="167"/>
    </row>
    <row r="191" spans="1:15" s="95" customFormat="1" x14ac:dyDescent="0.35">
      <c r="A191" s="143"/>
      <c r="B191" s="143"/>
      <c r="C191" s="143"/>
      <c r="D191" s="143"/>
      <c r="E191" s="143"/>
      <c r="F191" s="143"/>
      <c r="G191" s="143"/>
      <c r="H191" s="143"/>
      <c r="I191" s="143"/>
      <c r="J191" s="143"/>
      <c r="K191" s="143"/>
      <c r="L191" s="143"/>
      <c r="M191" s="167"/>
      <c r="N191" s="167"/>
      <c r="O191" s="167"/>
    </row>
    <row r="192" spans="1:15" s="93" customFormat="1" x14ac:dyDescent="0.35">
      <c r="A192" s="90" t="s">
        <v>142</v>
      </c>
      <c r="B192" s="90" t="s">
        <v>140</v>
      </c>
      <c r="C192" s="90" t="s">
        <v>46</v>
      </c>
      <c r="D192" s="91">
        <v>23</v>
      </c>
      <c r="E192" s="92">
        <f t="shared" ref="E192:E201" si="48">D192*$E$4</f>
        <v>5.75</v>
      </c>
      <c r="F192" s="92">
        <f t="shared" ref="F192:F201" si="49">D192-E192</f>
        <v>17.25</v>
      </c>
      <c r="G192" s="90">
        <v>122</v>
      </c>
      <c r="H192" s="90"/>
      <c r="I192" s="91">
        <f>H192*F192</f>
        <v>0</v>
      </c>
      <c r="J192" s="91">
        <f>I192/1.21</f>
        <v>0</v>
      </c>
      <c r="K192" s="90"/>
      <c r="L192" s="90"/>
    </row>
    <row r="193" spans="1:15" s="93" customFormat="1" x14ac:dyDescent="0.35">
      <c r="A193" s="90" t="s">
        <v>142</v>
      </c>
      <c r="B193" s="90" t="s">
        <v>140</v>
      </c>
      <c r="C193" s="90"/>
      <c r="D193" s="91">
        <v>23</v>
      </c>
      <c r="E193" s="92">
        <f t="shared" si="48"/>
        <v>5.75</v>
      </c>
      <c r="F193" s="92">
        <f t="shared" si="49"/>
        <v>17.25</v>
      </c>
      <c r="G193" s="90">
        <v>128</v>
      </c>
      <c r="H193" s="94"/>
      <c r="I193" s="91">
        <f t="shared" ref="I193:I201" si="50">H193*F193</f>
        <v>0</v>
      </c>
      <c r="J193" s="91">
        <f t="shared" ref="J193:J201" si="51">I193/1.21</f>
        <v>0</v>
      </c>
      <c r="K193" s="90"/>
      <c r="L193" s="90"/>
    </row>
    <row r="194" spans="1:15" s="93" customFormat="1" x14ac:dyDescent="0.35">
      <c r="A194" s="90" t="s">
        <v>142</v>
      </c>
      <c r="B194" s="90" t="s">
        <v>140</v>
      </c>
      <c r="C194" s="90"/>
      <c r="D194" s="91">
        <v>23</v>
      </c>
      <c r="E194" s="92">
        <f t="shared" si="48"/>
        <v>5.75</v>
      </c>
      <c r="F194" s="92">
        <f t="shared" si="49"/>
        <v>17.25</v>
      </c>
      <c r="G194" s="90">
        <v>140</v>
      </c>
      <c r="H194" s="90"/>
      <c r="I194" s="91">
        <f t="shared" si="50"/>
        <v>0</v>
      </c>
      <c r="J194" s="91">
        <f t="shared" si="51"/>
        <v>0</v>
      </c>
      <c r="K194" s="90"/>
      <c r="L194" s="90"/>
    </row>
    <row r="195" spans="1:15" s="93" customFormat="1" x14ac:dyDescent="0.35">
      <c r="A195" s="90" t="s">
        <v>142</v>
      </c>
      <c r="B195" s="90" t="s">
        <v>140</v>
      </c>
      <c r="C195" s="90"/>
      <c r="D195" s="91">
        <v>23</v>
      </c>
      <c r="E195" s="92">
        <f t="shared" si="48"/>
        <v>5.75</v>
      </c>
      <c r="F195" s="92">
        <f t="shared" si="49"/>
        <v>17.25</v>
      </c>
      <c r="G195" s="90">
        <v>152</v>
      </c>
      <c r="H195" s="94"/>
      <c r="I195" s="91">
        <f t="shared" si="50"/>
        <v>0</v>
      </c>
      <c r="J195" s="91">
        <f t="shared" si="51"/>
        <v>0</v>
      </c>
      <c r="K195" s="90"/>
      <c r="L195" s="90"/>
    </row>
    <row r="196" spans="1:15" s="93" customFormat="1" x14ac:dyDescent="0.35">
      <c r="A196" s="90" t="s">
        <v>142</v>
      </c>
      <c r="B196" s="90" t="s">
        <v>140</v>
      </c>
      <c r="C196" s="90"/>
      <c r="D196" s="91">
        <v>23</v>
      </c>
      <c r="E196" s="92">
        <f t="shared" si="48"/>
        <v>5.75</v>
      </c>
      <c r="F196" s="92">
        <f t="shared" si="49"/>
        <v>17.25</v>
      </c>
      <c r="G196" s="90">
        <v>164</v>
      </c>
      <c r="H196" s="90"/>
      <c r="I196" s="91">
        <f t="shared" si="50"/>
        <v>0</v>
      </c>
      <c r="J196" s="91">
        <f t="shared" si="51"/>
        <v>0</v>
      </c>
      <c r="K196" s="90"/>
      <c r="L196" s="90"/>
    </row>
    <row r="197" spans="1:15" s="93" customFormat="1" x14ac:dyDescent="0.35">
      <c r="A197" s="90" t="s">
        <v>141</v>
      </c>
      <c r="B197" s="90" t="s">
        <v>143</v>
      </c>
      <c r="C197" s="90" t="s">
        <v>46</v>
      </c>
      <c r="D197" s="91">
        <v>28</v>
      </c>
      <c r="E197" s="92">
        <f t="shared" si="48"/>
        <v>7</v>
      </c>
      <c r="F197" s="92">
        <f t="shared" si="49"/>
        <v>21</v>
      </c>
      <c r="G197" s="93" t="s">
        <v>48</v>
      </c>
      <c r="H197" s="94"/>
      <c r="I197" s="91">
        <f t="shared" si="50"/>
        <v>0</v>
      </c>
      <c r="J197" s="91">
        <f t="shared" si="51"/>
        <v>0</v>
      </c>
      <c r="K197" s="90"/>
      <c r="L197" s="90"/>
    </row>
    <row r="198" spans="1:15" s="93" customFormat="1" x14ac:dyDescent="0.35">
      <c r="A198" s="90" t="s">
        <v>141</v>
      </c>
      <c r="B198" s="90" t="s">
        <v>143</v>
      </c>
      <c r="C198" s="90"/>
      <c r="D198" s="91">
        <v>28</v>
      </c>
      <c r="E198" s="92">
        <f t="shared" si="48"/>
        <v>7</v>
      </c>
      <c r="F198" s="92">
        <f t="shared" si="49"/>
        <v>21</v>
      </c>
      <c r="G198" s="93" t="s">
        <v>50</v>
      </c>
      <c r="H198" s="90"/>
      <c r="I198" s="91">
        <f t="shared" si="50"/>
        <v>0</v>
      </c>
      <c r="J198" s="91">
        <f t="shared" si="51"/>
        <v>0</v>
      </c>
      <c r="K198" s="90"/>
      <c r="L198" s="90"/>
    </row>
    <row r="199" spans="1:15" s="93" customFormat="1" x14ac:dyDescent="0.35">
      <c r="A199" s="90" t="s">
        <v>141</v>
      </c>
      <c r="B199" s="90" t="s">
        <v>143</v>
      </c>
      <c r="C199" s="90"/>
      <c r="D199" s="91">
        <v>28</v>
      </c>
      <c r="E199" s="92">
        <f t="shared" si="48"/>
        <v>7</v>
      </c>
      <c r="F199" s="92">
        <f t="shared" si="49"/>
        <v>21</v>
      </c>
      <c r="G199" s="93" t="s">
        <v>49</v>
      </c>
      <c r="H199" s="94"/>
      <c r="I199" s="91">
        <f t="shared" si="50"/>
        <v>0</v>
      </c>
      <c r="J199" s="91">
        <f t="shared" si="51"/>
        <v>0</v>
      </c>
      <c r="K199" s="90"/>
      <c r="L199" s="90"/>
    </row>
    <row r="200" spans="1:15" s="93" customFormat="1" x14ac:dyDescent="0.35">
      <c r="A200" s="90" t="s">
        <v>141</v>
      </c>
      <c r="B200" s="90" t="s">
        <v>143</v>
      </c>
      <c r="C200" s="90"/>
      <c r="D200" s="91">
        <v>28</v>
      </c>
      <c r="E200" s="92">
        <f t="shared" si="48"/>
        <v>7</v>
      </c>
      <c r="F200" s="92">
        <f t="shared" si="49"/>
        <v>21</v>
      </c>
      <c r="G200" s="93" t="s">
        <v>51</v>
      </c>
      <c r="H200" s="90"/>
      <c r="I200" s="91">
        <f t="shared" si="50"/>
        <v>0</v>
      </c>
      <c r="J200" s="91">
        <f t="shared" si="51"/>
        <v>0</v>
      </c>
      <c r="K200" s="90"/>
      <c r="L200" s="90"/>
    </row>
    <row r="201" spans="1:15" s="93" customFormat="1" x14ac:dyDescent="0.35">
      <c r="A201" s="90" t="s">
        <v>141</v>
      </c>
      <c r="B201" s="90" t="s">
        <v>143</v>
      </c>
      <c r="C201" s="90"/>
      <c r="D201" s="91">
        <v>28</v>
      </c>
      <c r="E201" s="92">
        <f t="shared" si="48"/>
        <v>7</v>
      </c>
      <c r="F201" s="92">
        <f t="shared" si="49"/>
        <v>21</v>
      </c>
      <c r="G201" s="93" t="s">
        <v>52</v>
      </c>
      <c r="H201" s="94"/>
      <c r="I201" s="91">
        <f t="shared" si="50"/>
        <v>0</v>
      </c>
      <c r="J201" s="91">
        <f t="shared" si="51"/>
        <v>0</v>
      </c>
      <c r="K201" s="90"/>
      <c r="L201" s="90"/>
    </row>
    <row r="202" spans="1:15" s="95" customFormat="1" x14ac:dyDescent="0.35">
      <c r="A202" s="100"/>
      <c r="B202" s="100"/>
      <c r="C202" s="100"/>
      <c r="D202" s="101"/>
      <c r="E202" s="102"/>
      <c r="F202" s="101"/>
      <c r="G202" s="100"/>
      <c r="H202" s="103"/>
      <c r="I202" s="101"/>
      <c r="J202" s="101"/>
      <c r="K202" s="100"/>
      <c r="L202" s="100"/>
      <c r="M202" s="104"/>
      <c r="N202" s="104"/>
      <c r="O202" s="104"/>
    </row>
    <row r="203" spans="1:15" s="93" customFormat="1" x14ac:dyDescent="0.35">
      <c r="A203" s="90" t="s">
        <v>152</v>
      </c>
      <c r="B203" s="90" t="s">
        <v>153</v>
      </c>
      <c r="C203" s="90" t="s">
        <v>46</v>
      </c>
      <c r="D203" s="91">
        <v>28</v>
      </c>
      <c r="E203" s="92">
        <f>D203*$E$4</f>
        <v>7</v>
      </c>
      <c r="F203" s="92">
        <f>D203-E203</f>
        <v>21</v>
      </c>
      <c r="G203" s="93" t="s">
        <v>48</v>
      </c>
      <c r="H203" s="94"/>
      <c r="I203" s="91">
        <f>H203*F203</f>
        <v>0</v>
      </c>
      <c r="J203" s="91">
        <f>I203/1.21</f>
        <v>0</v>
      </c>
      <c r="K203" s="90"/>
      <c r="L203" s="90"/>
    </row>
    <row r="204" spans="1:15" s="93" customFormat="1" x14ac:dyDescent="0.35">
      <c r="A204" s="90" t="s">
        <v>152</v>
      </c>
      <c r="B204" s="90" t="s">
        <v>153</v>
      </c>
      <c r="C204" s="90"/>
      <c r="D204" s="91">
        <v>28</v>
      </c>
      <c r="E204" s="92">
        <f>D204*$E$4</f>
        <v>7</v>
      </c>
      <c r="F204" s="92">
        <f>D204-E204</f>
        <v>21</v>
      </c>
      <c r="G204" s="93" t="s">
        <v>50</v>
      </c>
      <c r="H204" s="90"/>
      <c r="I204" s="91">
        <f>H204*F204</f>
        <v>0</v>
      </c>
      <c r="J204" s="91">
        <f>I204/1.21</f>
        <v>0</v>
      </c>
      <c r="K204" s="90"/>
      <c r="L204" s="90"/>
    </row>
    <row r="205" spans="1:15" s="93" customFormat="1" x14ac:dyDescent="0.35">
      <c r="A205" s="90" t="s">
        <v>152</v>
      </c>
      <c r="B205" s="90" t="s">
        <v>153</v>
      </c>
      <c r="C205" s="90"/>
      <c r="D205" s="91">
        <v>28</v>
      </c>
      <c r="E205" s="92">
        <f>D205*$E$4</f>
        <v>7</v>
      </c>
      <c r="F205" s="92">
        <f>D205-E205</f>
        <v>21</v>
      </c>
      <c r="G205" s="93" t="s">
        <v>49</v>
      </c>
      <c r="H205" s="94"/>
      <c r="I205" s="91">
        <f>H205*F205</f>
        <v>0</v>
      </c>
      <c r="J205" s="91">
        <f>I205/1.21</f>
        <v>0</v>
      </c>
      <c r="K205" s="90"/>
      <c r="L205" s="90"/>
    </row>
    <row r="206" spans="1:15" s="93" customFormat="1" x14ac:dyDescent="0.35">
      <c r="A206" s="90" t="s">
        <v>152</v>
      </c>
      <c r="B206" s="90" t="s">
        <v>153</v>
      </c>
      <c r="C206" s="90"/>
      <c r="D206" s="91">
        <v>28</v>
      </c>
      <c r="E206" s="92">
        <f>D206*$E$4</f>
        <v>7</v>
      </c>
      <c r="F206" s="92">
        <f>D206-E206</f>
        <v>21</v>
      </c>
      <c r="G206" s="93" t="s">
        <v>51</v>
      </c>
      <c r="H206" s="90"/>
      <c r="I206" s="91">
        <f>H206*F206</f>
        <v>0</v>
      </c>
      <c r="J206" s="91">
        <f>I206/1.21</f>
        <v>0</v>
      </c>
      <c r="K206" s="90"/>
      <c r="L206" s="90"/>
    </row>
    <row r="207" spans="1:15" s="93" customFormat="1" x14ac:dyDescent="0.35">
      <c r="A207" s="90" t="s">
        <v>152</v>
      </c>
      <c r="B207" s="90" t="s">
        <v>153</v>
      </c>
      <c r="C207" s="90"/>
      <c r="D207" s="91">
        <v>28</v>
      </c>
      <c r="E207" s="92">
        <f>D207*$E$4</f>
        <v>7</v>
      </c>
      <c r="F207" s="92">
        <f>D207-E207</f>
        <v>21</v>
      </c>
      <c r="G207" s="93" t="s">
        <v>52</v>
      </c>
      <c r="H207" s="94"/>
      <c r="I207" s="91">
        <f>H207*F207</f>
        <v>0</v>
      </c>
      <c r="J207" s="91">
        <f>I207/1.21</f>
        <v>0</v>
      </c>
      <c r="K207" s="90"/>
      <c r="L207" s="90"/>
    </row>
    <row r="208" spans="1:15" s="95" customFormat="1" x14ac:dyDescent="0.35">
      <c r="A208" s="100"/>
      <c r="B208" s="100"/>
      <c r="C208" s="100"/>
      <c r="D208" s="101"/>
      <c r="E208" s="102"/>
      <c r="F208" s="101"/>
      <c r="G208" s="100"/>
      <c r="H208" s="103"/>
      <c r="I208" s="101"/>
      <c r="J208" s="101"/>
      <c r="K208" s="100"/>
      <c r="L208" s="100"/>
      <c r="M208" s="104"/>
      <c r="N208" s="104"/>
      <c r="O208" s="104"/>
    </row>
    <row r="209" spans="1:15" s="93" customFormat="1" x14ac:dyDescent="0.35">
      <c r="A209" s="90" t="s">
        <v>144</v>
      </c>
      <c r="B209" s="90" t="s">
        <v>150</v>
      </c>
      <c r="C209" s="90" t="s">
        <v>1</v>
      </c>
      <c r="D209" s="91">
        <v>30</v>
      </c>
      <c r="E209" s="92">
        <f>D209*$E$4</f>
        <v>7.5</v>
      </c>
      <c r="F209" s="92">
        <f>D209-E209</f>
        <v>22.5</v>
      </c>
      <c r="G209" s="93" t="s">
        <v>48</v>
      </c>
      <c r="H209" s="94"/>
      <c r="I209" s="91">
        <f>H209*F209</f>
        <v>0</v>
      </c>
      <c r="J209" s="91">
        <f>I209/1.21</f>
        <v>0</v>
      </c>
      <c r="K209" s="90"/>
      <c r="L209" s="90"/>
    </row>
    <row r="210" spans="1:15" s="93" customFormat="1" x14ac:dyDescent="0.35">
      <c r="A210" s="90" t="s">
        <v>144</v>
      </c>
      <c r="B210" s="90" t="s">
        <v>150</v>
      </c>
      <c r="C210" s="90"/>
      <c r="D210" s="91">
        <v>30</v>
      </c>
      <c r="E210" s="92">
        <f>D210*$E$4</f>
        <v>7.5</v>
      </c>
      <c r="F210" s="92">
        <f>D210-E210</f>
        <v>22.5</v>
      </c>
      <c r="G210" s="93" t="s">
        <v>50</v>
      </c>
      <c r="H210" s="90"/>
      <c r="I210" s="91">
        <f>H210*F210</f>
        <v>0</v>
      </c>
      <c r="J210" s="91">
        <f>I210/1.21</f>
        <v>0</v>
      </c>
      <c r="K210" s="90"/>
      <c r="L210" s="90"/>
    </row>
    <row r="211" spans="1:15" s="93" customFormat="1" x14ac:dyDescent="0.35">
      <c r="A211" s="90" t="s">
        <v>144</v>
      </c>
      <c r="B211" s="90" t="s">
        <v>150</v>
      </c>
      <c r="C211" s="90"/>
      <c r="D211" s="91">
        <v>30</v>
      </c>
      <c r="E211" s="92">
        <f>D211*$E$4</f>
        <v>7.5</v>
      </c>
      <c r="F211" s="92">
        <f>D211-E211</f>
        <v>22.5</v>
      </c>
      <c r="G211" s="93" t="s">
        <v>49</v>
      </c>
      <c r="H211" s="94"/>
      <c r="I211" s="91">
        <f>H211*F211</f>
        <v>0</v>
      </c>
      <c r="J211" s="91">
        <f>I211/1.21</f>
        <v>0</v>
      </c>
      <c r="K211" s="90"/>
      <c r="L211" s="90"/>
    </row>
    <row r="212" spans="1:15" s="93" customFormat="1" x14ac:dyDescent="0.35">
      <c r="A212" s="90" t="s">
        <v>144</v>
      </c>
      <c r="B212" s="90" t="s">
        <v>150</v>
      </c>
      <c r="C212" s="90"/>
      <c r="D212" s="91">
        <v>30</v>
      </c>
      <c r="E212" s="92">
        <f>D212*$E$4</f>
        <v>7.5</v>
      </c>
      <c r="F212" s="92">
        <f>D212-E212</f>
        <v>22.5</v>
      </c>
      <c r="G212" s="93" t="s">
        <v>51</v>
      </c>
      <c r="H212" s="90"/>
      <c r="I212" s="91">
        <f>H212*F212</f>
        <v>0</v>
      </c>
      <c r="J212" s="91">
        <f>I212/1.21</f>
        <v>0</v>
      </c>
      <c r="K212" s="90"/>
      <c r="L212" s="90"/>
    </row>
    <row r="213" spans="1:15" s="93" customFormat="1" x14ac:dyDescent="0.35">
      <c r="A213" s="90" t="s">
        <v>144</v>
      </c>
      <c r="B213" s="90" t="s">
        <v>150</v>
      </c>
      <c r="C213" s="90"/>
      <c r="D213" s="91">
        <v>30</v>
      </c>
      <c r="E213" s="92">
        <f>D213*$E$4</f>
        <v>7.5</v>
      </c>
      <c r="F213" s="92">
        <f>D213-E213</f>
        <v>22.5</v>
      </c>
      <c r="G213" s="93" t="s">
        <v>52</v>
      </c>
      <c r="H213" s="94"/>
      <c r="I213" s="91">
        <f>H213*F213</f>
        <v>0</v>
      </c>
      <c r="J213" s="91">
        <f>I213/1.21</f>
        <v>0</v>
      </c>
      <c r="K213" s="90"/>
      <c r="L213" s="90"/>
    </row>
    <row r="214" spans="1:15" s="95" customFormat="1" x14ac:dyDescent="0.35">
      <c r="A214" s="100"/>
      <c r="B214" s="100"/>
      <c r="C214" s="100"/>
      <c r="D214" s="101"/>
      <c r="E214" s="102"/>
      <c r="F214" s="101"/>
      <c r="G214" s="100"/>
      <c r="H214" s="103"/>
      <c r="I214" s="101"/>
      <c r="J214" s="101"/>
      <c r="K214" s="100"/>
      <c r="L214" s="100"/>
      <c r="M214" s="104"/>
      <c r="N214" s="104"/>
      <c r="O214" s="104"/>
    </row>
    <row r="215" spans="1:15" s="93" customFormat="1" x14ac:dyDescent="0.35">
      <c r="A215" s="93" t="s">
        <v>145</v>
      </c>
      <c r="B215" s="93" t="s">
        <v>151</v>
      </c>
      <c r="C215" s="93" t="s">
        <v>1</v>
      </c>
      <c r="D215" s="91">
        <v>30</v>
      </c>
      <c r="E215" s="92">
        <f>D215*$E$4</f>
        <v>7.5</v>
      </c>
      <c r="F215" s="92">
        <f>D215-E215</f>
        <v>22.5</v>
      </c>
      <c r="G215" s="93" t="s">
        <v>56</v>
      </c>
      <c r="H215" s="90"/>
      <c r="I215" s="91">
        <f>H215*F215</f>
        <v>0</v>
      </c>
      <c r="J215" s="91">
        <f>I215/1.21</f>
        <v>0</v>
      </c>
    </row>
    <row r="216" spans="1:15" s="93" customFormat="1" x14ac:dyDescent="0.35">
      <c r="A216" s="93" t="s">
        <v>145</v>
      </c>
      <c r="B216" s="93" t="s">
        <v>151</v>
      </c>
      <c r="D216" s="91">
        <v>30</v>
      </c>
      <c r="E216" s="92">
        <f>D216*$E$4</f>
        <v>7.5</v>
      </c>
      <c r="F216" s="92">
        <f>D216-E216</f>
        <v>22.5</v>
      </c>
      <c r="G216" s="93" t="s">
        <v>48</v>
      </c>
      <c r="H216" s="94"/>
      <c r="I216" s="91">
        <f>H216*F216</f>
        <v>0</v>
      </c>
      <c r="J216" s="91">
        <f>I216/1.21</f>
        <v>0</v>
      </c>
    </row>
    <row r="217" spans="1:15" s="93" customFormat="1" x14ac:dyDescent="0.35">
      <c r="A217" s="93" t="s">
        <v>145</v>
      </c>
      <c r="B217" s="93" t="s">
        <v>151</v>
      </c>
      <c r="D217" s="91">
        <v>30</v>
      </c>
      <c r="E217" s="92">
        <f>D217*$E$4</f>
        <v>7.5</v>
      </c>
      <c r="F217" s="92">
        <f>D217-E217</f>
        <v>22.5</v>
      </c>
      <c r="G217" s="93" t="s">
        <v>57</v>
      </c>
      <c r="H217" s="90"/>
      <c r="I217" s="91">
        <f>H217*F217</f>
        <v>0</v>
      </c>
      <c r="J217" s="91">
        <f>I217/1.21</f>
        <v>0</v>
      </c>
    </row>
    <row r="218" spans="1:15" s="93" customFormat="1" x14ac:dyDescent="0.35">
      <c r="A218" s="93" t="s">
        <v>145</v>
      </c>
      <c r="B218" s="93" t="s">
        <v>151</v>
      </c>
      <c r="D218" s="91">
        <v>30</v>
      </c>
      <c r="E218" s="92">
        <f>D218*$E$4</f>
        <v>7.5</v>
      </c>
      <c r="F218" s="92">
        <f>D218-E218</f>
        <v>22.5</v>
      </c>
      <c r="G218" s="93" t="s">
        <v>49</v>
      </c>
      <c r="H218" s="94"/>
      <c r="I218" s="91">
        <f>H218*F218</f>
        <v>0</v>
      </c>
      <c r="J218" s="91">
        <f>I218/1.21</f>
        <v>0</v>
      </c>
    </row>
    <row r="219" spans="1:15" s="93" customFormat="1" x14ac:dyDescent="0.35">
      <c r="A219" s="93" t="s">
        <v>145</v>
      </c>
      <c r="B219" s="93" t="s">
        <v>151</v>
      </c>
      <c r="D219" s="91">
        <v>30</v>
      </c>
      <c r="E219" s="92">
        <f>D219*$E$4</f>
        <v>7.5</v>
      </c>
      <c r="F219" s="92">
        <f>D219-E219</f>
        <v>22.5</v>
      </c>
      <c r="G219" s="93" t="s">
        <v>51</v>
      </c>
      <c r="H219" s="90"/>
      <c r="I219" s="91">
        <f>H219*F219</f>
        <v>0</v>
      </c>
      <c r="J219" s="91">
        <f>I219/1.21</f>
        <v>0</v>
      </c>
    </row>
    <row r="220" spans="1:15" s="95" customFormat="1" x14ac:dyDescent="0.35">
      <c r="A220" s="100"/>
      <c r="B220" s="100"/>
      <c r="C220" s="100"/>
      <c r="D220" s="101"/>
      <c r="E220" s="102"/>
      <c r="F220" s="101"/>
      <c r="G220" s="100"/>
      <c r="H220" s="103"/>
      <c r="I220" s="101"/>
      <c r="J220" s="101"/>
      <c r="K220" s="100"/>
      <c r="L220" s="100"/>
      <c r="M220" s="104"/>
      <c r="N220" s="104"/>
      <c r="O220" s="104"/>
    </row>
    <row r="221" spans="1:15" s="93" customFormat="1" x14ac:dyDescent="0.35">
      <c r="A221" s="90" t="s">
        <v>146</v>
      </c>
      <c r="B221" s="90" t="s">
        <v>148</v>
      </c>
      <c r="C221" s="90" t="s">
        <v>1</v>
      </c>
      <c r="D221" s="91">
        <v>23</v>
      </c>
      <c r="E221" s="92">
        <f t="shared" ref="E221:E230" si="52">D221*$E$4</f>
        <v>5.75</v>
      </c>
      <c r="F221" s="92">
        <f t="shared" ref="F221:F230" si="53">D221-E221</f>
        <v>17.25</v>
      </c>
      <c r="G221" s="90">
        <v>122</v>
      </c>
      <c r="H221" s="90"/>
      <c r="I221" s="91">
        <f>H221*F221</f>
        <v>0</v>
      </c>
      <c r="J221" s="91">
        <f>I221/1.21</f>
        <v>0</v>
      </c>
      <c r="K221" s="90"/>
      <c r="L221" s="90"/>
    </row>
    <row r="222" spans="1:15" s="93" customFormat="1" x14ac:dyDescent="0.35">
      <c r="A222" s="90" t="s">
        <v>146</v>
      </c>
      <c r="B222" s="90" t="s">
        <v>148</v>
      </c>
      <c r="C222" s="90"/>
      <c r="D222" s="91">
        <v>23</v>
      </c>
      <c r="E222" s="92">
        <f t="shared" si="52"/>
        <v>5.75</v>
      </c>
      <c r="F222" s="92">
        <f t="shared" si="53"/>
        <v>17.25</v>
      </c>
      <c r="G222" s="90">
        <v>128</v>
      </c>
      <c r="H222" s="94"/>
      <c r="I222" s="91">
        <f t="shared" ref="I222:I230" si="54">H222*F222</f>
        <v>0</v>
      </c>
      <c r="J222" s="91">
        <f t="shared" ref="J222:J230" si="55">I222/1.21</f>
        <v>0</v>
      </c>
      <c r="K222" s="90"/>
      <c r="L222" s="90"/>
    </row>
    <row r="223" spans="1:15" s="93" customFormat="1" x14ac:dyDescent="0.35">
      <c r="A223" s="90" t="s">
        <v>146</v>
      </c>
      <c r="B223" s="90" t="s">
        <v>148</v>
      </c>
      <c r="C223" s="90"/>
      <c r="D223" s="91">
        <v>23</v>
      </c>
      <c r="E223" s="92">
        <f t="shared" si="52"/>
        <v>5.75</v>
      </c>
      <c r="F223" s="92">
        <f t="shared" si="53"/>
        <v>17.25</v>
      </c>
      <c r="G223" s="90">
        <v>140</v>
      </c>
      <c r="H223" s="90"/>
      <c r="I223" s="91">
        <f t="shared" si="54"/>
        <v>0</v>
      </c>
      <c r="J223" s="91">
        <f t="shared" si="55"/>
        <v>0</v>
      </c>
      <c r="K223" s="90"/>
      <c r="L223" s="90"/>
    </row>
    <row r="224" spans="1:15" s="93" customFormat="1" x14ac:dyDescent="0.35">
      <c r="A224" s="90" t="s">
        <v>146</v>
      </c>
      <c r="B224" s="90" t="s">
        <v>148</v>
      </c>
      <c r="C224" s="90"/>
      <c r="D224" s="91">
        <v>23</v>
      </c>
      <c r="E224" s="92">
        <f t="shared" si="52"/>
        <v>5.75</v>
      </c>
      <c r="F224" s="92">
        <f t="shared" si="53"/>
        <v>17.25</v>
      </c>
      <c r="G224" s="90">
        <v>152</v>
      </c>
      <c r="H224" s="94"/>
      <c r="I224" s="91">
        <f t="shared" si="54"/>
        <v>0</v>
      </c>
      <c r="J224" s="91">
        <f t="shared" si="55"/>
        <v>0</v>
      </c>
      <c r="K224" s="90"/>
      <c r="L224" s="90"/>
    </row>
    <row r="225" spans="1:15" s="93" customFormat="1" x14ac:dyDescent="0.35">
      <c r="A225" s="90" t="s">
        <v>146</v>
      </c>
      <c r="B225" s="90" t="s">
        <v>148</v>
      </c>
      <c r="C225" s="90"/>
      <c r="D225" s="91">
        <v>23</v>
      </c>
      <c r="E225" s="92">
        <f t="shared" si="52"/>
        <v>5.75</v>
      </c>
      <c r="F225" s="92">
        <f t="shared" si="53"/>
        <v>17.25</v>
      </c>
      <c r="G225" s="90">
        <v>164</v>
      </c>
      <c r="H225" s="90"/>
      <c r="I225" s="91">
        <f t="shared" si="54"/>
        <v>0</v>
      </c>
      <c r="J225" s="91">
        <f t="shared" si="55"/>
        <v>0</v>
      </c>
      <c r="K225" s="90"/>
      <c r="L225" s="90"/>
    </row>
    <row r="226" spans="1:15" s="93" customFormat="1" x14ac:dyDescent="0.35">
      <c r="A226" s="90" t="s">
        <v>147</v>
      </c>
      <c r="B226" s="90" t="s">
        <v>149</v>
      </c>
      <c r="C226" s="90" t="s">
        <v>1</v>
      </c>
      <c r="D226" s="91">
        <v>28</v>
      </c>
      <c r="E226" s="92">
        <f t="shared" si="52"/>
        <v>7</v>
      </c>
      <c r="F226" s="92">
        <f t="shared" si="53"/>
        <v>21</v>
      </c>
      <c r="G226" s="93" t="s">
        <v>48</v>
      </c>
      <c r="H226" s="94"/>
      <c r="I226" s="91">
        <f t="shared" si="54"/>
        <v>0</v>
      </c>
      <c r="J226" s="91">
        <f t="shared" si="55"/>
        <v>0</v>
      </c>
      <c r="K226" s="90"/>
      <c r="L226" s="90"/>
    </row>
    <row r="227" spans="1:15" s="93" customFormat="1" x14ac:dyDescent="0.35">
      <c r="A227" s="90" t="s">
        <v>147</v>
      </c>
      <c r="B227" s="90" t="s">
        <v>149</v>
      </c>
      <c r="C227" s="90"/>
      <c r="D227" s="91">
        <v>28</v>
      </c>
      <c r="E227" s="92">
        <f t="shared" si="52"/>
        <v>7</v>
      </c>
      <c r="F227" s="92">
        <f t="shared" si="53"/>
        <v>21</v>
      </c>
      <c r="G227" s="93" t="s">
        <v>50</v>
      </c>
      <c r="H227" s="90"/>
      <c r="I227" s="91">
        <f t="shared" si="54"/>
        <v>0</v>
      </c>
      <c r="J227" s="91">
        <f t="shared" si="55"/>
        <v>0</v>
      </c>
      <c r="K227" s="90"/>
      <c r="L227" s="90"/>
    </row>
    <row r="228" spans="1:15" s="93" customFormat="1" x14ac:dyDescent="0.35">
      <c r="A228" s="90" t="s">
        <v>147</v>
      </c>
      <c r="B228" s="90" t="s">
        <v>149</v>
      </c>
      <c r="C228" s="90"/>
      <c r="D228" s="91">
        <v>28</v>
      </c>
      <c r="E228" s="92">
        <f t="shared" si="52"/>
        <v>7</v>
      </c>
      <c r="F228" s="92">
        <f t="shared" si="53"/>
        <v>21</v>
      </c>
      <c r="G228" s="93" t="s">
        <v>49</v>
      </c>
      <c r="H228" s="94"/>
      <c r="I228" s="91">
        <f t="shared" si="54"/>
        <v>0</v>
      </c>
      <c r="J228" s="91">
        <f t="shared" si="55"/>
        <v>0</v>
      </c>
      <c r="K228" s="90"/>
      <c r="L228" s="90"/>
    </row>
    <row r="229" spans="1:15" s="93" customFormat="1" x14ac:dyDescent="0.35">
      <c r="A229" s="90" t="s">
        <v>147</v>
      </c>
      <c r="B229" s="90" t="s">
        <v>149</v>
      </c>
      <c r="C229" s="90"/>
      <c r="D229" s="91">
        <v>28</v>
      </c>
      <c r="E229" s="92">
        <f t="shared" si="52"/>
        <v>7</v>
      </c>
      <c r="F229" s="92">
        <f t="shared" si="53"/>
        <v>21</v>
      </c>
      <c r="G229" s="93" t="s">
        <v>51</v>
      </c>
      <c r="H229" s="90"/>
      <c r="I229" s="91">
        <f t="shared" si="54"/>
        <v>0</v>
      </c>
      <c r="J229" s="91">
        <f t="shared" si="55"/>
        <v>0</v>
      </c>
      <c r="K229" s="90"/>
      <c r="L229" s="90"/>
    </row>
    <row r="230" spans="1:15" s="93" customFormat="1" x14ac:dyDescent="0.35">
      <c r="A230" s="90" t="s">
        <v>147</v>
      </c>
      <c r="B230" s="90" t="s">
        <v>149</v>
      </c>
      <c r="C230" s="90"/>
      <c r="D230" s="91">
        <v>28</v>
      </c>
      <c r="E230" s="92">
        <f t="shared" si="52"/>
        <v>7</v>
      </c>
      <c r="F230" s="92">
        <f t="shared" si="53"/>
        <v>21</v>
      </c>
      <c r="G230" s="93" t="s">
        <v>52</v>
      </c>
      <c r="H230" s="94"/>
      <c r="I230" s="91">
        <f t="shared" si="54"/>
        <v>0</v>
      </c>
      <c r="J230" s="91">
        <f t="shared" si="55"/>
        <v>0</v>
      </c>
      <c r="K230" s="90"/>
      <c r="L230" s="90"/>
    </row>
    <row r="231" spans="1:15" s="95" customFormat="1" x14ac:dyDescent="0.35">
      <c r="A231" s="100"/>
      <c r="B231" s="100"/>
      <c r="C231" s="100"/>
      <c r="D231" s="101"/>
      <c r="E231" s="102"/>
      <c r="F231" s="101"/>
      <c r="G231" s="100"/>
      <c r="H231" s="103"/>
      <c r="I231" s="101"/>
      <c r="J231" s="101"/>
      <c r="K231" s="100"/>
      <c r="L231" s="100"/>
      <c r="M231" s="104"/>
      <c r="N231" s="104"/>
      <c r="O231" s="104"/>
    </row>
    <row r="232" spans="1:15" s="93" customFormat="1" x14ac:dyDescent="0.35">
      <c r="A232" s="90" t="s">
        <v>154</v>
      </c>
      <c r="B232" s="90" t="s">
        <v>155</v>
      </c>
      <c r="C232" s="90" t="s">
        <v>1</v>
      </c>
      <c r="D232" s="91">
        <v>28</v>
      </c>
      <c r="E232" s="92">
        <f>D232*$E$4</f>
        <v>7</v>
      </c>
      <c r="F232" s="92">
        <f>D232-E232</f>
        <v>21</v>
      </c>
      <c r="G232" s="93" t="s">
        <v>48</v>
      </c>
      <c r="H232" s="94"/>
      <c r="I232" s="91">
        <f>H232*F232</f>
        <v>0</v>
      </c>
      <c r="J232" s="91">
        <f>I232/1.21</f>
        <v>0</v>
      </c>
      <c r="K232" s="90"/>
      <c r="L232" s="90"/>
    </row>
    <row r="233" spans="1:15" s="93" customFormat="1" x14ac:dyDescent="0.35">
      <c r="A233" s="90" t="s">
        <v>154</v>
      </c>
      <c r="B233" s="90" t="s">
        <v>155</v>
      </c>
      <c r="C233" s="90"/>
      <c r="D233" s="91">
        <v>28</v>
      </c>
      <c r="E233" s="92">
        <f>D233*$E$4</f>
        <v>7</v>
      </c>
      <c r="F233" s="92">
        <f>D233-E233</f>
        <v>21</v>
      </c>
      <c r="G233" s="93" t="s">
        <v>50</v>
      </c>
      <c r="H233" s="90"/>
      <c r="I233" s="91">
        <f>H233*F233</f>
        <v>0</v>
      </c>
      <c r="J233" s="91">
        <f>I233/1.21</f>
        <v>0</v>
      </c>
      <c r="K233" s="90"/>
      <c r="L233" s="90"/>
    </row>
    <row r="234" spans="1:15" s="93" customFormat="1" x14ac:dyDescent="0.35">
      <c r="A234" s="90" t="s">
        <v>154</v>
      </c>
      <c r="B234" s="90" t="s">
        <v>155</v>
      </c>
      <c r="C234" s="90"/>
      <c r="D234" s="91">
        <v>28</v>
      </c>
      <c r="E234" s="92">
        <f>D234*$E$4</f>
        <v>7</v>
      </c>
      <c r="F234" s="92">
        <f>D234-E234</f>
        <v>21</v>
      </c>
      <c r="G234" s="93" t="s">
        <v>49</v>
      </c>
      <c r="H234" s="94"/>
      <c r="I234" s="91">
        <f>H234*F234</f>
        <v>0</v>
      </c>
      <c r="J234" s="91">
        <f>I234/1.21</f>
        <v>0</v>
      </c>
      <c r="K234" s="90"/>
      <c r="L234" s="90"/>
    </row>
    <row r="235" spans="1:15" s="93" customFormat="1" x14ac:dyDescent="0.35">
      <c r="A235" s="90" t="s">
        <v>154</v>
      </c>
      <c r="B235" s="90" t="s">
        <v>155</v>
      </c>
      <c r="C235" s="90"/>
      <c r="D235" s="91">
        <v>28</v>
      </c>
      <c r="E235" s="92">
        <f>D235*$E$4</f>
        <v>7</v>
      </c>
      <c r="F235" s="92">
        <f>D235-E235</f>
        <v>21</v>
      </c>
      <c r="G235" s="93" t="s">
        <v>51</v>
      </c>
      <c r="H235" s="90"/>
      <c r="I235" s="91">
        <f>H235*F235</f>
        <v>0</v>
      </c>
      <c r="J235" s="91">
        <f>I235/1.21</f>
        <v>0</v>
      </c>
      <c r="K235" s="90"/>
      <c r="L235" s="90"/>
    </row>
    <row r="236" spans="1:15" s="93" customFormat="1" x14ac:dyDescent="0.35">
      <c r="A236" s="90" t="s">
        <v>154</v>
      </c>
      <c r="B236" s="90" t="s">
        <v>155</v>
      </c>
      <c r="C236" s="90"/>
      <c r="D236" s="91">
        <v>28</v>
      </c>
      <c r="E236" s="92">
        <f>D236*$E$4</f>
        <v>7</v>
      </c>
      <c r="F236" s="92">
        <f>D236-E236</f>
        <v>21</v>
      </c>
      <c r="G236" s="93" t="s">
        <v>52</v>
      </c>
      <c r="H236" s="94"/>
      <c r="I236" s="91">
        <f>H236*F236</f>
        <v>0</v>
      </c>
      <c r="J236" s="91">
        <f>I236/1.21</f>
        <v>0</v>
      </c>
      <c r="K236" s="90"/>
      <c r="L236" s="90"/>
    </row>
    <row r="237" spans="1:15" s="95" customFormat="1" x14ac:dyDescent="0.35">
      <c r="A237" s="100"/>
      <c r="B237" s="100"/>
      <c r="C237" s="100"/>
      <c r="D237" s="101"/>
      <c r="E237" s="102"/>
      <c r="F237" s="101"/>
      <c r="G237" s="100"/>
      <c r="H237" s="103"/>
      <c r="I237" s="101"/>
      <c r="J237" s="101"/>
      <c r="K237" s="100"/>
      <c r="L237" s="100"/>
      <c r="M237" s="104"/>
      <c r="N237" s="104"/>
      <c r="O237" s="104"/>
    </row>
    <row r="238" spans="1:15" s="93" customFormat="1" x14ac:dyDescent="0.35">
      <c r="A238" s="90" t="s">
        <v>180</v>
      </c>
      <c r="B238" s="90" t="s">
        <v>181</v>
      </c>
      <c r="C238" s="90" t="s">
        <v>83</v>
      </c>
      <c r="D238" s="91">
        <v>30</v>
      </c>
      <c r="E238" s="92">
        <f>D238*$E$4</f>
        <v>7.5</v>
      </c>
      <c r="F238" s="92">
        <f>D238-E238</f>
        <v>22.5</v>
      </c>
      <c r="G238" s="93" t="s">
        <v>48</v>
      </c>
      <c r="H238" s="94"/>
      <c r="I238" s="91">
        <f>H238*F238</f>
        <v>0</v>
      </c>
      <c r="J238" s="91">
        <f>I238/1.21</f>
        <v>0</v>
      </c>
      <c r="K238" s="90"/>
      <c r="L238" s="90"/>
    </row>
    <row r="239" spans="1:15" s="93" customFormat="1" x14ac:dyDescent="0.35">
      <c r="A239" s="90" t="s">
        <v>180</v>
      </c>
      <c r="B239" s="90" t="s">
        <v>181</v>
      </c>
      <c r="C239" s="90"/>
      <c r="D239" s="91">
        <v>30</v>
      </c>
      <c r="E239" s="92">
        <f>D239*$E$4</f>
        <v>7.5</v>
      </c>
      <c r="F239" s="92">
        <f>D239-E239</f>
        <v>22.5</v>
      </c>
      <c r="G239" s="93" t="s">
        <v>50</v>
      </c>
      <c r="H239" s="90"/>
      <c r="I239" s="91">
        <f>H239*F239</f>
        <v>0</v>
      </c>
      <c r="J239" s="91">
        <f>I239/1.21</f>
        <v>0</v>
      </c>
      <c r="K239" s="90"/>
      <c r="L239" s="90"/>
    </row>
    <row r="240" spans="1:15" s="93" customFormat="1" x14ac:dyDescent="0.35">
      <c r="A240" s="90" t="s">
        <v>180</v>
      </c>
      <c r="B240" s="90" t="s">
        <v>181</v>
      </c>
      <c r="C240" s="90"/>
      <c r="D240" s="91">
        <v>30</v>
      </c>
      <c r="E240" s="92">
        <f>D240*$E$4</f>
        <v>7.5</v>
      </c>
      <c r="F240" s="92">
        <f>D240-E240</f>
        <v>22.5</v>
      </c>
      <c r="G240" s="93" t="s">
        <v>49</v>
      </c>
      <c r="H240" s="94"/>
      <c r="I240" s="91">
        <f>H240*F240</f>
        <v>0</v>
      </c>
      <c r="J240" s="91">
        <f>I240/1.21</f>
        <v>0</v>
      </c>
      <c r="K240" s="90"/>
      <c r="L240" s="90"/>
    </row>
    <row r="241" spans="1:15" s="93" customFormat="1" x14ac:dyDescent="0.35">
      <c r="A241" s="90" t="s">
        <v>180</v>
      </c>
      <c r="B241" s="90" t="s">
        <v>181</v>
      </c>
      <c r="C241" s="90"/>
      <c r="D241" s="91">
        <v>30</v>
      </c>
      <c r="E241" s="92">
        <f>D241*$E$4</f>
        <v>7.5</v>
      </c>
      <c r="F241" s="92">
        <f>D241-E241</f>
        <v>22.5</v>
      </c>
      <c r="G241" s="93" t="s">
        <v>51</v>
      </c>
      <c r="H241" s="90"/>
      <c r="I241" s="91">
        <f>H241*F241</f>
        <v>0</v>
      </c>
      <c r="J241" s="91">
        <f>I241/1.21</f>
        <v>0</v>
      </c>
      <c r="K241" s="90"/>
      <c r="L241" s="90"/>
    </row>
    <row r="242" spans="1:15" s="93" customFormat="1" x14ac:dyDescent="0.35">
      <c r="A242" s="90" t="s">
        <v>180</v>
      </c>
      <c r="B242" s="90" t="s">
        <v>181</v>
      </c>
      <c r="C242" s="90"/>
      <c r="D242" s="91">
        <v>30</v>
      </c>
      <c r="E242" s="92">
        <f>D242*$E$4</f>
        <v>7.5</v>
      </c>
      <c r="F242" s="92">
        <f>D242-E242</f>
        <v>22.5</v>
      </c>
      <c r="G242" s="93" t="s">
        <v>52</v>
      </c>
      <c r="H242" s="94"/>
      <c r="I242" s="91">
        <f>H242*F242</f>
        <v>0</v>
      </c>
      <c r="J242" s="91">
        <f>I242/1.21</f>
        <v>0</v>
      </c>
      <c r="K242" s="90"/>
      <c r="L242" s="90"/>
    </row>
    <row r="243" spans="1:15" s="95" customFormat="1" x14ac:dyDescent="0.35">
      <c r="A243" s="100"/>
      <c r="B243" s="100"/>
      <c r="C243" s="100"/>
      <c r="D243" s="101"/>
      <c r="E243" s="102"/>
      <c r="F243" s="101"/>
      <c r="G243" s="100"/>
      <c r="H243" s="103"/>
      <c r="I243" s="101"/>
      <c r="J243" s="101"/>
      <c r="K243" s="100"/>
      <c r="L243" s="100"/>
      <c r="M243" s="104"/>
      <c r="N243" s="104"/>
      <c r="O243" s="104"/>
    </row>
    <row r="244" spans="1:15" s="93" customFormat="1" x14ac:dyDescent="0.35">
      <c r="A244" s="93" t="s">
        <v>183</v>
      </c>
      <c r="B244" s="93" t="s">
        <v>182</v>
      </c>
      <c r="C244" s="93" t="s">
        <v>83</v>
      </c>
      <c r="D244" s="91">
        <v>30</v>
      </c>
      <c r="E244" s="92">
        <f>D244*$E$4</f>
        <v>7.5</v>
      </c>
      <c r="F244" s="92">
        <f>D244-E244</f>
        <v>22.5</v>
      </c>
      <c r="G244" s="93" t="s">
        <v>56</v>
      </c>
      <c r="H244" s="90"/>
      <c r="I244" s="91">
        <f>H244*F244</f>
        <v>0</v>
      </c>
      <c r="J244" s="91">
        <f>I244/1.21</f>
        <v>0</v>
      </c>
    </row>
    <row r="245" spans="1:15" s="93" customFormat="1" x14ac:dyDescent="0.35">
      <c r="A245" s="93" t="s">
        <v>183</v>
      </c>
      <c r="B245" s="93" t="s">
        <v>182</v>
      </c>
      <c r="D245" s="91">
        <v>30</v>
      </c>
      <c r="E245" s="92">
        <f>D245*$E$4</f>
        <v>7.5</v>
      </c>
      <c r="F245" s="92">
        <f>D245-E245</f>
        <v>22.5</v>
      </c>
      <c r="G245" s="93" t="s">
        <v>48</v>
      </c>
      <c r="H245" s="94"/>
      <c r="I245" s="91">
        <f>H245*F245</f>
        <v>0</v>
      </c>
      <c r="J245" s="91">
        <f>I245/1.21</f>
        <v>0</v>
      </c>
    </row>
    <row r="246" spans="1:15" s="93" customFormat="1" x14ac:dyDescent="0.35">
      <c r="A246" s="93" t="s">
        <v>183</v>
      </c>
      <c r="B246" s="93" t="s">
        <v>182</v>
      </c>
      <c r="D246" s="91">
        <v>30</v>
      </c>
      <c r="E246" s="92">
        <f>D246*$E$4</f>
        <v>7.5</v>
      </c>
      <c r="F246" s="92">
        <f>D246-E246</f>
        <v>22.5</v>
      </c>
      <c r="G246" s="93" t="s">
        <v>57</v>
      </c>
      <c r="H246" s="90"/>
      <c r="I246" s="91">
        <f>H246*F246</f>
        <v>0</v>
      </c>
      <c r="J246" s="91">
        <f>I246/1.21</f>
        <v>0</v>
      </c>
    </row>
    <row r="247" spans="1:15" s="93" customFormat="1" x14ac:dyDescent="0.35">
      <c r="A247" s="93" t="s">
        <v>183</v>
      </c>
      <c r="B247" s="93" t="s">
        <v>182</v>
      </c>
      <c r="D247" s="91">
        <v>30</v>
      </c>
      <c r="E247" s="92">
        <f>D247*$E$4</f>
        <v>7.5</v>
      </c>
      <c r="F247" s="92">
        <f>D247-E247</f>
        <v>22.5</v>
      </c>
      <c r="G247" s="93" t="s">
        <v>49</v>
      </c>
      <c r="H247" s="94"/>
      <c r="I247" s="91">
        <f>H247*F247</f>
        <v>0</v>
      </c>
      <c r="J247" s="91">
        <f>I247/1.21</f>
        <v>0</v>
      </c>
    </row>
    <row r="248" spans="1:15" s="93" customFormat="1" x14ac:dyDescent="0.35">
      <c r="A248" s="93" t="s">
        <v>183</v>
      </c>
      <c r="B248" s="93" t="s">
        <v>182</v>
      </c>
      <c r="D248" s="91">
        <v>30</v>
      </c>
      <c r="E248" s="92">
        <f>D248*$E$4</f>
        <v>7.5</v>
      </c>
      <c r="F248" s="92">
        <f>D248-E248</f>
        <v>22.5</v>
      </c>
      <c r="G248" s="93" t="s">
        <v>51</v>
      </c>
      <c r="H248" s="90"/>
      <c r="I248" s="91">
        <f>H248*F248</f>
        <v>0</v>
      </c>
      <c r="J248" s="91">
        <f>I248/1.21</f>
        <v>0</v>
      </c>
    </row>
    <row r="249" spans="1:15" s="95" customFormat="1" x14ac:dyDescent="0.35">
      <c r="A249" s="100"/>
      <c r="B249" s="100"/>
      <c r="C249" s="100"/>
      <c r="D249" s="101"/>
      <c r="E249" s="102"/>
      <c r="F249" s="101"/>
      <c r="G249" s="100"/>
      <c r="H249" s="103"/>
      <c r="I249" s="101"/>
      <c r="J249" s="101"/>
      <c r="K249" s="100"/>
      <c r="L249" s="100"/>
      <c r="M249" s="104"/>
      <c r="N249" s="104"/>
      <c r="O249" s="104"/>
    </row>
    <row r="250" spans="1:15" s="95" customFormat="1" x14ac:dyDescent="0.35">
      <c r="A250" s="98"/>
      <c r="B250" s="98"/>
      <c r="C250" s="98"/>
      <c r="D250" s="98"/>
      <c r="E250" s="98"/>
      <c r="F250" s="98"/>
      <c r="G250" s="98"/>
      <c r="H250" s="105" t="s">
        <v>88</v>
      </c>
      <c r="I250" s="106">
        <f>SUM(I8:I177)</f>
        <v>0</v>
      </c>
      <c r="J250" s="106">
        <f>SUM(J9:J177)</f>
        <v>0</v>
      </c>
      <c r="K250" s="98"/>
      <c r="L250" s="98"/>
      <c r="M250" s="98"/>
      <c r="N250" s="98"/>
      <c r="O250" s="98"/>
    </row>
  </sheetData>
  <mergeCells count="7">
    <mergeCell ref="A189:L191"/>
    <mergeCell ref="M189:O191"/>
    <mergeCell ref="A1:O2"/>
    <mergeCell ref="A5:L7"/>
    <mergeCell ref="M5:O7"/>
    <mergeCell ref="A137:L139"/>
    <mergeCell ref="M137:O139"/>
  </mergeCells>
  <dataValidations count="1">
    <dataValidation type="list" allowBlank="1" showErrorMessage="1" sqref="M151:O160 M19:O28 M30:O34 M68:O68 M81:O85 M140:O149 M8:O17 M70:O79 M87:O96 M98:O102" xr:uid="{F5E6E542-8B63-4255-81C0-8548168E2BA8}">
      <formula1>"2,3,4,5,6,7,9"</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F1FC-88C5-427C-8456-F6EF56ACE794}">
  <sheetPr codeName="Blad4"/>
  <dimension ref="A1:O197"/>
  <sheetViews>
    <sheetView tabSelected="1" topLeftCell="A175" zoomScale="75" zoomScaleNormal="75" workbookViewId="0">
      <selection activeCell="G194" sqref="G194"/>
    </sheetView>
  </sheetViews>
  <sheetFormatPr defaultRowHeight="14.5" x14ac:dyDescent="0.35"/>
  <cols>
    <col min="1" max="1" width="32.7265625" customWidth="1"/>
    <col min="2" max="2" width="17.7265625" customWidth="1"/>
    <col min="3" max="3" width="15.7265625" customWidth="1"/>
    <col min="4" max="8" width="11.7265625" customWidth="1"/>
    <col min="9" max="9" width="18.453125" bestFit="1" customWidth="1"/>
    <col min="10" max="10" width="18.7265625" bestFit="1" customWidth="1"/>
    <col min="11" max="12" width="25.7265625" customWidth="1"/>
    <col min="13" max="15" width="20.7265625" customWidth="1"/>
  </cols>
  <sheetData>
    <row r="1" spans="1:15" x14ac:dyDescent="0.35">
      <c r="A1" s="130" t="str">
        <f>Wedstrijdtenue!A1</f>
        <v>Bestellijst S.V. Houten</v>
      </c>
      <c r="B1" s="130"/>
      <c r="C1" s="130"/>
      <c r="D1" s="130"/>
      <c r="E1" s="130"/>
      <c r="F1" s="130"/>
      <c r="G1" s="130"/>
      <c r="H1" s="130"/>
      <c r="I1" s="130"/>
      <c r="J1" s="130"/>
      <c r="K1" s="130"/>
      <c r="L1" s="130"/>
      <c r="M1" s="130"/>
      <c r="N1" s="130"/>
      <c r="O1" s="130"/>
    </row>
    <row r="2" spans="1:15" x14ac:dyDescent="0.35">
      <c r="A2" s="130"/>
      <c r="B2" s="130"/>
      <c r="C2" s="130"/>
      <c r="D2" s="130"/>
      <c r="E2" s="130"/>
      <c r="F2" s="130"/>
      <c r="G2" s="130"/>
      <c r="H2" s="130"/>
      <c r="I2" s="130"/>
      <c r="J2" s="130"/>
      <c r="K2" s="130"/>
      <c r="L2" s="130"/>
      <c r="M2" s="130"/>
      <c r="N2" s="130"/>
      <c r="O2" s="130"/>
    </row>
    <row r="3" spans="1:15" x14ac:dyDescent="0.35">
      <c r="A3" s="59" t="s">
        <v>31</v>
      </c>
      <c r="B3" s="60" t="s">
        <v>32</v>
      </c>
      <c r="C3" s="60" t="s">
        <v>33</v>
      </c>
      <c r="D3" s="60" t="s">
        <v>12</v>
      </c>
      <c r="E3" s="60" t="s">
        <v>34</v>
      </c>
      <c r="F3" s="60" t="s">
        <v>35</v>
      </c>
      <c r="G3" s="60" t="s">
        <v>36</v>
      </c>
      <c r="H3" s="60" t="s">
        <v>11</v>
      </c>
      <c r="I3" s="60" t="s">
        <v>37</v>
      </c>
      <c r="J3" s="60" t="s">
        <v>38</v>
      </c>
      <c r="K3" s="60" t="s">
        <v>39</v>
      </c>
      <c r="L3" s="60" t="s">
        <v>40</v>
      </c>
      <c r="M3" s="60" t="str">
        <f>'Team -en bedrukkingsinformatie'!J2</f>
        <v>Sponsor 1</v>
      </c>
      <c r="N3" s="60" t="str">
        <f>'Team -en bedrukkingsinformatie'!J3</f>
        <v>Sponsor 2</v>
      </c>
      <c r="O3" s="61" t="str">
        <f>'Team -en bedrukkingsinformatie'!J4</f>
        <v>Sponsor 3</v>
      </c>
    </row>
    <row r="4" spans="1:15" x14ac:dyDescent="0.35">
      <c r="A4" s="62"/>
      <c r="B4" s="63"/>
      <c r="C4" s="63"/>
      <c r="D4" s="63" t="s">
        <v>41</v>
      </c>
      <c r="E4" s="64">
        <f>Wedstrijdtenue!E4</f>
        <v>0.25</v>
      </c>
      <c r="F4" s="63" t="s">
        <v>42</v>
      </c>
      <c r="G4" s="63"/>
      <c r="H4" s="63"/>
      <c r="I4" s="63"/>
      <c r="J4" s="63"/>
      <c r="K4" s="63"/>
      <c r="L4" s="63"/>
      <c r="M4" s="63"/>
      <c r="N4" s="63"/>
      <c r="O4" s="65"/>
    </row>
    <row r="5" spans="1:15" ht="14.5" customHeight="1" x14ac:dyDescent="0.35">
      <c r="A5" s="131" t="s">
        <v>102</v>
      </c>
      <c r="B5" s="132"/>
      <c r="C5" s="132"/>
      <c r="D5" s="132"/>
      <c r="E5" s="132"/>
      <c r="F5" s="132"/>
      <c r="G5" s="132"/>
      <c r="H5" s="132"/>
      <c r="I5" s="132"/>
      <c r="J5" s="132"/>
      <c r="K5" s="132"/>
      <c r="L5" s="132"/>
      <c r="M5" s="137" t="s">
        <v>44</v>
      </c>
      <c r="N5" s="137"/>
      <c r="O5" s="138"/>
    </row>
    <row r="6" spans="1:15" x14ac:dyDescent="0.35">
      <c r="A6" s="133"/>
      <c r="B6" s="134"/>
      <c r="C6" s="134"/>
      <c r="D6" s="134"/>
      <c r="E6" s="134"/>
      <c r="F6" s="134"/>
      <c r="G6" s="134"/>
      <c r="H6" s="134"/>
      <c r="I6" s="134"/>
      <c r="J6" s="134"/>
      <c r="K6" s="134"/>
      <c r="L6" s="134"/>
      <c r="M6" s="139"/>
      <c r="N6" s="139"/>
      <c r="O6" s="140"/>
    </row>
    <row r="7" spans="1:15" x14ac:dyDescent="0.35">
      <c r="A7" s="135"/>
      <c r="B7" s="136"/>
      <c r="C7" s="136"/>
      <c r="D7" s="136"/>
      <c r="E7" s="136"/>
      <c r="F7" s="136"/>
      <c r="G7" s="136"/>
      <c r="H7" s="136"/>
      <c r="I7" s="136"/>
      <c r="J7" s="136"/>
      <c r="K7" s="136"/>
      <c r="L7" s="136"/>
      <c r="M7" s="141"/>
      <c r="N7" s="141"/>
      <c r="O7" s="142"/>
    </row>
    <row r="8" spans="1:15" s="93" customFormat="1" x14ac:dyDescent="0.35">
      <c r="A8" s="93" t="s">
        <v>89</v>
      </c>
      <c r="B8" s="93" t="s">
        <v>218</v>
      </c>
      <c r="C8" s="93" t="s">
        <v>46</v>
      </c>
      <c r="D8" s="91">
        <v>43</v>
      </c>
      <c r="E8" s="92">
        <f>D8*$E$4</f>
        <v>10.75</v>
      </c>
      <c r="F8" s="92">
        <f t="shared" ref="F8:F18" si="0">D8-E8</f>
        <v>32.25</v>
      </c>
      <c r="G8" s="90">
        <v>122</v>
      </c>
      <c r="H8" s="90"/>
      <c r="I8" s="91">
        <f>H8*F8</f>
        <v>0</v>
      </c>
      <c r="J8" s="91">
        <f>I8/1.21</f>
        <v>0</v>
      </c>
      <c r="K8" s="90"/>
      <c r="L8" s="90"/>
      <c r="M8" s="107"/>
      <c r="N8" s="108"/>
      <c r="O8" s="108"/>
    </row>
    <row r="9" spans="1:15" s="93" customFormat="1" x14ac:dyDescent="0.35">
      <c r="A9" s="93" t="s">
        <v>89</v>
      </c>
      <c r="B9" s="93" t="s">
        <v>218</v>
      </c>
      <c r="D9" s="91">
        <v>43</v>
      </c>
      <c r="E9" s="92">
        <f t="shared" ref="E9:E18" si="1">D9*$E$4</f>
        <v>10.75</v>
      </c>
      <c r="F9" s="92">
        <f t="shared" si="0"/>
        <v>32.25</v>
      </c>
      <c r="G9" s="90">
        <v>128</v>
      </c>
      <c r="H9" s="90"/>
      <c r="I9" s="91">
        <f t="shared" ref="I9:I18" si="2">H9*F9</f>
        <v>0</v>
      </c>
      <c r="J9" s="91">
        <f t="shared" ref="J9:J18" si="3">I9/1.21</f>
        <v>0</v>
      </c>
      <c r="K9" s="90"/>
      <c r="L9" s="90"/>
      <c r="M9" s="108"/>
      <c r="N9" s="108"/>
      <c r="O9" s="108"/>
    </row>
    <row r="10" spans="1:15" s="93" customFormat="1" x14ac:dyDescent="0.35">
      <c r="A10" s="93" t="s">
        <v>89</v>
      </c>
      <c r="B10" s="93" t="s">
        <v>218</v>
      </c>
      <c r="D10" s="91">
        <v>43</v>
      </c>
      <c r="E10" s="92">
        <f t="shared" si="1"/>
        <v>10.75</v>
      </c>
      <c r="F10" s="92">
        <f t="shared" si="0"/>
        <v>32.25</v>
      </c>
      <c r="G10" s="90">
        <v>140</v>
      </c>
      <c r="H10" s="90"/>
      <c r="I10" s="91">
        <f t="shared" si="2"/>
        <v>0</v>
      </c>
      <c r="J10" s="91">
        <f t="shared" si="3"/>
        <v>0</v>
      </c>
      <c r="K10" s="90"/>
      <c r="L10" s="90"/>
      <c r="M10" s="108"/>
      <c r="N10" s="108"/>
      <c r="O10" s="108"/>
    </row>
    <row r="11" spans="1:15" s="93" customFormat="1" x14ac:dyDescent="0.35">
      <c r="A11" s="93" t="s">
        <v>89</v>
      </c>
      <c r="B11" s="93" t="s">
        <v>218</v>
      </c>
      <c r="D11" s="91">
        <v>43</v>
      </c>
      <c r="E11" s="92">
        <f t="shared" si="1"/>
        <v>10.75</v>
      </c>
      <c r="F11" s="92">
        <f t="shared" si="0"/>
        <v>32.25</v>
      </c>
      <c r="G11" s="90">
        <v>152</v>
      </c>
      <c r="H11" s="90"/>
      <c r="I11" s="91">
        <f t="shared" si="2"/>
        <v>0</v>
      </c>
      <c r="J11" s="91">
        <f t="shared" si="3"/>
        <v>0</v>
      </c>
      <c r="K11" s="90"/>
      <c r="L11" s="90"/>
      <c r="M11" s="108"/>
      <c r="N11" s="108"/>
      <c r="O11" s="108"/>
    </row>
    <row r="12" spans="1:15" s="93" customFormat="1" x14ac:dyDescent="0.35">
      <c r="A12" s="93" t="s">
        <v>89</v>
      </c>
      <c r="B12" s="93" t="s">
        <v>218</v>
      </c>
      <c r="D12" s="91">
        <v>43</v>
      </c>
      <c r="E12" s="92">
        <f t="shared" si="1"/>
        <v>10.75</v>
      </c>
      <c r="F12" s="92">
        <f t="shared" si="0"/>
        <v>32.25</v>
      </c>
      <c r="G12" s="90">
        <v>164</v>
      </c>
      <c r="H12" s="90"/>
      <c r="I12" s="91">
        <f t="shared" si="2"/>
        <v>0</v>
      </c>
      <c r="J12" s="91">
        <f t="shared" si="3"/>
        <v>0</v>
      </c>
      <c r="K12" s="90"/>
      <c r="L12" s="90"/>
      <c r="M12" s="108"/>
      <c r="N12" s="108"/>
      <c r="O12" s="108"/>
    </row>
    <row r="13" spans="1:15" s="93" customFormat="1" x14ac:dyDescent="0.35">
      <c r="A13" s="93" t="s">
        <v>90</v>
      </c>
      <c r="B13" s="93" t="s">
        <v>219</v>
      </c>
      <c r="C13" s="93" t="s">
        <v>46</v>
      </c>
      <c r="D13" s="91">
        <v>45</v>
      </c>
      <c r="E13" s="92">
        <f>D13*$E$4</f>
        <v>11.25</v>
      </c>
      <c r="F13" s="92">
        <f>D13-E13</f>
        <v>33.75</v>
      </c>
      <c r="G13" s="93" t="s">
        <v>56</v>
      </c>
      <c r="H13" s="90"/>
      <c r="I13" s="91">
        <f>H13*F13</f>
        <v>0</v>
      </c>
      <c r="J13" s="91">
        <f>I13/1.21</f>
        <v>0</v>
      </c>
      <c r="K13" s="90"/>
      <c r="L13" s="90"/>
      <c r="M13" s="108"/>
      <c r="N13" s="108"/>
      <c r="O13" s="108"/>
    </row>
    <row r="14" spans="1:15" s="93" customFormat="1" x14ac:dyDescent="0.35">
      <c r="A14" s="93" t="s">
        <v>90</v>
      </c>
      <c r="B14" s="93" t="s">
        <v>219</v>
      </c>
      <c r="D14" s="91">
        <v>45</v>
      </c>
      <c r="E14" s="92">
        <f t="shared" si="1"/>
        <v>11.25</v>
      </c>
      <c r="F14" s="92">
        <f t="shared" si="0"/>
        <v>33.75</v>
      </c>
      <c r="G14" s="93" t="s">
        <v>48</v>
      </c>
      <c r="H14" s="90"/>
      <c r="I14" s="91">
        <f t="shared" si="2"/>
        <v>0</v>
      </c>
      <c r="J14" s="91">
        <f t="shared" si="3"/>
        <v>0</v>
      </c>
      <c r="K14" s="90"/>
      <c r="L14" s="90"/>
      <c r="M14" s="108"/>
      <c r="N14" s="108"/>
      <c r="O14" s="108"/>
    </row>
    <row r="15" spans="1:15" s="93" customFormat="1" x14ac:dyDescent="0.35">
      <c r="A15" s="93" t="s">
        <v>90</v>
      </c>
      <c r="B15" s="93" t="s">
        <v>219</v>
      </c>
      <c r="D15" s="91">
        <v>45</v>
      </c>
      <c r="E15" s="92">
        <f t="shared" si="1"/>
        <v>11.25</v>
      </c>
      <c r="F15" s="92">
        <f t="shared" si="0"/>
        <v>33.75</v>
      </c>
      <c r="G15" s="93" t="s">
        <v>50</v>
      </c>
      <c r="H15" s="90"/>
      <c r="I15" s="91">
        <f t="shared" si="2"/>
        <v>0</v>
      </c>
      <c r="J15" s="91">
        <f t="shared" si="3"/>
        <v>0</v>
      </c>
      <c r="K15" s="90"/>
      <c r="L15" s="90"/>
      <c r="M15" s="108"/>
      <c r="N15" s="108"/>
      <c r="O15" s="108"/>
    </row>
    <row r="16" spans="1:15" s="93" customFormat="1" x14ac:dyDescent="0.35">
      <c r="A16" s="93" t="s">
        <v>90</v>
      </c>
      <c r="B16" s="93" t="s">
        <v>219</v>
      </c>
      <c r="D16" s="91">
        <v>45</v>
      </c>
      <c r="E16" s="92">
        <f t="shared" si="1"/>
        <v>11.25</v>
      </c>
      <c r="F16" s="92">
        <f t="shared" si="0"/>
        <v>33.75</v>
      </c>
      <c r="G16" s="93" t="s">
        <v>49</v>
      </c>
      <c r="H16" s="90"/>
      <c r="I16" s="91">
        <f t="shared" si="2"/>
        <v>0</v>
      </c>
      <c r="J16" s="91">
        <f t="shared" si="3"/>
        <v>0</v>
      </c>
      <c r="K16" s="90"/>
      <c r="L16" s="90"/>
      <c r="M16" s="108"/>
      <c r="N16" s="108"/>
      <c r="O16" s="108"/>
    </row>
    <row r="17" spans="1:15" s="93" customFormat="1" x14ac:dyDescent="0.35">
      <c r="A17" s="93" t="s">
        <v>90</v>
      </c>
      <c r="B17" s="93" t="s">
        <v>219</v>
      </c>
      <c r="D17" s="91">
        <v>45</v>
      </c>
      <c r="E17" s="92">
        <f t="shared" si="1"/>
        <v>11.25</v>
      </c>
      <c r="F17" s="92">
        <f t="shared" si="0"/>
        <v>33.75</v>
      </c>
      <c r="G17" s="93" t="s">
        <v>51</v>
      </c>
      <c r="H17" s="90"/>
      <c r="I17" s="91">
        <f t="shared" si="2"/>
        <v>0</v>
      </c>
      <c r="J17" s="91">
        <f t="shared" si="3"/>
        <v>0</v>
      </c>
      <c r="K17" s="90"/>
      <c r="L17" s="90"/>
      <c r="M17" s="108"/>
      <c r="N17" s="108"/>
      <c r="O17" s="108"/>
    </row>
    <row r="18" spans="1:15" s="93" customFormat="1" x14ac:dyDescent="0.35">
      <c r="A18" s="93" t="s">
        <v>90</v>
      </c>
      <c r="B18" s="93" t="s">
        <v>219</v>
      </c>
      <c r="D18" s="91">
        <v>45</v>
      </c>
      <c r="E18" s="92">
        <f t="shared" si="1"/>
        <v>11.25</v>
      </c>
      <c r="F18" s="92">
        <f t="shared" si="0"/>
        <v>33.75</v>
      </c>
      <c r="G18" s="93" t="s">
        <v>52</v>
      </c>
      <c r="H18" s="90"/>
      <c r="I18" s="91">
        <f t="shared" si="2"/>
        <v>0</v>
      </c>
      <c r="J18" s="91">
        <f t="shared" si="3"/>
        <v>0</v>
      </c>
      <c r="K18" s="90"/>
      <c r="L18" s="90"/>
      <c r="M18" s="108"/>
      <c r="N18" s="108"/>
      <c r="O18" s="108"/>
    </row>
    <row r="19" spans="1:15" s="93" customFormat="1" x14ac:dyDescent="0.35">
      <c r="A19" s="93" t="s">
        <v>90</v>
      </c>
      <c r="B19" s="93" t="s">
        <v>219</v>
      </c>
      <c r="D19" s="91">
        <v>45</v>
      </c>
      <c r="E19" s="92">
        <f>D19*$E$4</f>
        <v>11.25</v>
      </c>
      <c r="F19" s="92">
        <f>D19-E19</f>
        <v>33.75</v>
      </c>
      <c r="G19" s="93" t="s">
        <v>186</v>
      </c>
      <c r="H19" s="90"/>
      <c r="I19" s="91">
        <f>H19*F19</f>
        <v>0</v>
      </c>
      <c r="J19" s="91">
        <f>I19/1.21</f>
        <v>0</v>
      </c>
      <c r="K19" s="90"/>
      <c r="L19" s="90"/>
      <c r="M19" s="108"/>
      <c r="N19" s="108"/>
      <c r="O19" s="108"/>
    </row>
    <row r="20" spans="1:15" s="95" customFormat="1" x14ac:dyDescent="0.35">
      <c r="A20" s="109"/>
      <c r="B20" s="109"/>
      <c r="C20" s="109"/>
      <c r="D20" s="110"/>
      <c r="E20" s="110"/>
      <c r="F20" s="110"/>
      <c r="G20" s="109"/>
      <c r="H20" s="111"/>
      <c r="I20" s="110"/>
      <c r="J20" s="110"/>
      <c r="K20" s="109"/>
      <c r="L20" s="109"/>
      <c r="M20" s="112"/>
      <c r="N20" s="112"/>
      <c r="O20" s="112"/>
    </row>
    <row r="21" spans="1:15" s="93" customFormat="1" x14ac:dyDescent="0.35">
      <c r="A21" s="93" t="s">
        <v>91</v>
      </c>
      <c r="B21" s="93" t="s">
        <v>220</v>
      </c>
      <c r="C21" s="93" t="s">
        <v>46</v>
      </c>
      <c r="D21" s="91">
        <v>40</v>
      </c>
      <c r="E21" s="92">
        <f>D21*$E$4</f>
        <v>10</v>
      </c>
      <c r="F21" s="92">
        <f t="shared" ref="F21:F31" si="4">D21-E21</f>
        <v>30</v>
      </c>
      <c r="G21" s="90">
        <v>122</v>
      </c>
      <c r="H21" s="90"/>
      <c r="I21" s="91">
        <f>H21*F21</f>
        <v>0</v>
      </c>
      <c r="J21" s="91">
        <f>I21/1.21</f>
        <v>0</v>
      </c>
      <c r="M21" s="108"/>
      <c r="N21" s="108"/>
      <c r="O21" s="108"/>
    </row>
    <row r="22" spans="1:15" s="93" customFormat="1" x14ac:dyDescent="0.35">
      <c r="A22" s="93" t="s">
        <v>91</v>
      </c>
      <c r="B22" s="93" t="s">
        <v>220</v>
      </c>
      <c r="D22" s="91">
        <v>40</v>
      </c>
      <c r="E22" s="92">
        <f t="shared" ref="E22:E31" si="5">D22*$E$4</f>
        <v>10</v>
      </c>
      <c r="F22" s="92">
        <f t="shared" si="4"/>
        <v>30</v>
      </c>
      <c r="G22" s="90">
        <v>128</v>
      </c>
      <c r="H22" s="90"/>
      <c r="I22" s="91">
        <f t="shared" ref="I22:I31" si="6">H22*F22</f>
        <v>0</v>
      </c>
      <c r="J22" s="91">
        <f t="shared" ref="J22:J31" si="7">I22/1.21</f>
        <v>0</v>
      </c>
      <c r="M22" s="108"/>
      <c r="N22" s="108"/>
      <c r="O22" s="108"/>
    </row>
    <row r="23" spans="1:15" s="93" customFormat="1" x14ac:dyDescent="0.35">
      <c r="A23" s="93" t="s">
        <v>91</v>
      </c>
      <c r="B23" s="93" t="s">
        <v>220</v>
      </c>
      <c r="D23" s="91">
        <v>40</v>
      </c>
      <c r="E23" s="92">
        <f t="shared" si="5"/>
        <v>10</v>
      </c>
      <c r="F23" s="92">
        <f t="shared" si="4"/>
        <v>30</v>
      </c>
      <c r="G23" s="90">
        <v>140</v>
      </c>
      <c r="H23" s="90"/>
      <c r="I23" s="91">
        <f t="shared" si="6"/>
        <v>0</v>
      </c>
      <c r="J23" s="91">
        <f t="shared" si="7"/>
        <v>0</v>
      </c>
      <c r="M23" s="108"/>
      <c r="N23" s="108"/>
      <c r="O23" s="108"/>
    </row>
    <row r="24" spans="1:15" s="93" customFormat="1" x14ac:dyDescent="0.35">
      <c r="A24" s="93" t="s">
        <v>91</v>
      </c>
      <c r="B24" s="93" t="s">
        <v>220</v>
      </c>
      <c r="D24" s="91">
        <v>40</v>
      </c>
      <c r="E24" s="92">
        <f t="shared" si="5"/>
        <v>10</v>
      </c>
      <c r="F24" s="92">
        <f t="shared" si="4"/>
        <v>30</v>
      </c>
      <c r="G24" s="90">
        <v>152</v>
      </c>
      <c r="H24" s="90"/>
      <c r="I24" s="91">
        <f t="shared" si="6"/>
        <v>0</v>
      </c>
      <c r="J24" s="91">
        <f t="shared" si="7"/>
        <v>0</v>
      </c>
      <c r="M24" s="108"/>
      <c r="N24" s="108"/>
      <c r="O24" s="108"/>
    </row>
    <row r="25" spans="1:15" s="93" customFormat="1" x14ac:dyDescent="0.35">
      <c r="A25" s="93" t="s">
        <v>91</v>
      </c>
      <c r="B25" s="93" t="s">
        <v>220</v>
      </c>
      <c r="D25" s="91">
        <v>40</v>
      </c>
      <c r="E25" s="92">
        <f t="shared" si="5"/>
        <v>10</v>
      </c>
      <c r="F25" s="92">
        <f t="shared" si="4"/>
        <v>30</v>
      </c>
      <c r="G25" s="90">
        <v>164</v>
      </c>
      <c r="H25" s="90"/>
      <c r="I25" s="91">
        <f t="shared" si="6"/>
        <v>0</v>
      </c>
      <c r="J25" s="91">
        <f t="shared" si="7"/>
        <v>0</v>
      </c>
      <c r="M25" s="108"/>
      <c r="N25" s="108"/>
      <c r="O25" s="108"/>
    </row>
    <row r="26" spans="1:15" s="93" customFormat="1" x14ac:dyDescent="0.35">
      <c r="A26" s="93" t="s">
        <v>92</v>
      </c>
      <c r="B26" s="93" t="s">
        <v>220</v>
      </c>
      <c r="C26" s="93" t="s">
        <v>46</v>
      </c>
      <c r="D26" s="91">
        <v>45</v>
      </c>
      <c r="E26" s="92">
        <f>D26*$E$4</f>
        <v>11.25</v>
      </c>
      <c r="F26" s="92">
        <f>D26-E26</f>
        <v>33.75</v>
      </c>
      <c r="G26" s="93" t="s">
        <v>56</v>
      </c>
      <c r="H26" s="90"/>
      <c r="I26" s="91">
        <f>H26*F26</f>
        <v>0</v>
      </c>
      <c r="J26" s="91">
        <f>I26/1.21</f>
        <v>0</v>
      </c>
      <c r="M26" s="108"/>
      <c r="N26" s="108"/>
      <c r="O26" s="108"/>
    </row>
    <row r="27" spans="1:15" s="93" customFormat="1" x14ac:dyDescent="0.35">
      <c r="A27" s="93" t="s">
        <v>92</v>
      </c>
      <c r="B27" s="93" t="s">
        <v>221</v>
      </c>
      <c r="D27" s="91">
        <v>45</v>
      </c>
      <c r="E27" s="92">
        <f t="shared" si="5"/>
        <v>11.25</v>
      </c>
      <c r="F27" s="92">
        <f t="shared" si="4"/>
        <v>33.75</v>
      </c>
      <c r="G27" s="93" t="s">
        <v>48</v>
      </c>
      <c r="H27" s="90"/>
      <c r="I27" s="91">
        <f t="shared" si="6"/>
        <v>0</v>
      </c>
      <c r="J27" s="91">
        <f t="shared" si="7"/>
        <v>0</v>
      </c>
      <c r="M27" s="108"/>
      <c r="N27" s="108"/>
      <c r="O27" s="108"/>
    </row>
    <row r="28" spans="1:15" s="93" customFormat="1" x14ac:dyDescent="0.35">
      <c r="A28" s="93" t="s">
        <v>92</v>
      </c>
      <c r="B28" s="93" t="s">
        <v>221</v>
      </c>
      <c r="D28" s="91">
        <v>45</v>
      </c>
      <c r="E28" s="92">
        <f t="shared" si="5"/>
        <v>11.25</v>
      </c>
      <c r="F28" s="92">
        <f t="shared" si="4"/>
        <v>33.75</v>
      </c>
      <c r="G28" s="93" t="s">
        <v>50</v>
      </c>
      <c r="H28" s="90"/>
      <c r="I28" s="91">
        <f t="shared" si="6"/>
        <v>0</v>
      </c>
      <c r="J28" s="91">
        <f t="shared" si="7"/>
        <v>0</v>
      </c>
      <c r="M28" s="108"/>
      <c r="N28" s="108"/>
      <c r="O28" s="108"/>
    </row>
    <row r="29" spans="1:15" s="93" customFormat="1" x14ac:dyDescent="0.35">
      <c r="A29" s="93" t="s">
        <v>92</v>
      </c>
      <c r="B29" s="93" t="s">
        <v>221</v>
      </c>
      <c r="D29" s="91">
        <v>45</v>
      </c>
      <c r="E29" s="92">
        <f t="shared" si="5"/>
        <v>11.25</v>
      </c>
      <c r="F29" s="92">
        <f t="shared" si="4"/>
        <v>33.75</v>
      </c>
      <c r="G29" s="93" t="s">
        <v>49</v>
      </c>
      <c r="H29" s="90"/>
      <c r="I29" s="91">
        <f t="shared" si="6"/>
        <v>0</v>
      </c>
      <c r="J29" s="91">
        <f t="shared" si="7"/>
        <v>0</v>
      </c>
      <c r="M29" s="108"/>
      <c r="N29" s="108"/>
      <c r="O29" s="108"/>
    </row>
    <row r="30" spans="1:15" s="93" customFormat="1" x14ac:dyDescent="0.35">
      <c r="A30" s="93" t="s">
        <v>92</v>
      </c>
      <c r="B30" s="93" t="s">
        <v>221</v>
      </c>
      <c r="D30" s="91">
        <v>45</v>
      </c>
      <c r="E30" s="92">
        <f t="shared" si="5"/>
        <v>11.25</v>
      </c>
      <c r="F30" s="92">
        <f t="shared" si="4"/>
        <v>33.75</v>
      </c>
      <c r="G30" s="93" t="s">
        <v>51</v>
      </c>
      <c r="H30" s="90"/>
      <c r="I30" s="91">
        <f t="shared" si="6"/>
        <v>0</v>
      </c>
      <c r="J30" s="91">
        <f t="shared" si="7"/>
        <v>0</v>
      </c>
      <c r="M30" s="108"/>
      <c r="N30" s="108"/>
      <c r="O30" s="108"/>
    </row>
    <row r="31" spans="1:15" s="93" customFormat="1" x14ac:dyDescent="0.35">
      <c r="A31" s="93" t="s">
        <v>92</v>
      </c>
      <c r="B31" s="93" t="s">
        <v>221</v>
      </c>
      <c r="D31" s="91">
        <v>45</v>
      </c>
      <c r="E31" s="92">
        <f t="shared" si="5"/>
        <v>11.25</v>
      </c>
      <c r="F31" s="92">
        <f t="shared" si="4"/>
        <v>33.75</v>
      </c>
      <c r="G31" s="93" t="s">
        <v>52</v>
      </c>
      <c r="H31" s="90"/>
      <c r="I31" s="91">
        <f t="shared" si="6"/>
        <v>0</v>
      </c>
      <c r="J31" s="91">
        <f t="shared" si="7"/>
        <v>0</v>
      </c>
      <c r="M31" s="108"/>
      <c r="N31" s="108"/>
      <c r="O31" s="108"/>
    </row>
    <row r="32" spans="1:15" s="93" customFormat="1" x14ac:dyDescent="0.35">
      <c r="A32" s="93" t="s">
        <v>92</v>
      </c>
      <c r="B32" s="93" t="s">
        <v>221</v>
      </c>
      <c r="D32" s="91">
        <v>45</v>
      </c>
      <c r="E32" s="92">
        <f>D32*$E$4</f>
        <v>11.25</v>
      </c>
      <c r="F32" s="92">
        <f>D32-E32</f>
        <v>33.75</v>
      </c>
      <c r="G32" s="93" t="s">
        <v>186</v>
      </c>
      <c r="H32" s="90"/>
      <c r="I32" s="91">
        <f>H32*F32</f>
        <v>0</v>
      </c>
      <c r="J32" s="91">
        <f>I32/1.21</f>
        <v>0</v>
      </c>
      <c r="M32" s="108"/>
      <c r="N32" s="108"/>
      <c r="O32" s="108"/>
    </row>
    <row r="33" spans="1:15" s="95" customFormat="1" x14ac:dyDescent="0.35">
      <c r="A33" s="109"/>
      <c r="B33" s="109"/>
      <c r="C33" s="109"/>
      <c r="D33" s="110"/>
      <c r="E33" s="110"/>
      <c r="F33" s="110"/>
      <c r="G33" s="109"/>
      <c r="H33" s="111"/>
      <c r="I33" s="110"/>
      <c r="J33" s="110"/>
      <c r="K33" s="109"/>
      <c r="L33" s="109"/>
      <c r="M33" s="112"/>
      <c r="N33" s="112"/>
      <c r="O33" s="112"/>
    </row>
    <row r="34" spans="1:15" s="93" customFormat="1" x14ac:dyDescent="0.35">
      <c r="A34" s="93" t="s">
        <v>93</v>
      </c>
      <c r="B34" s="93" t="s">
        <v>222</v>
      </c>
      <c r="C34" s="93" t="s">
        <v>83</v>
      </c>
      <c r="D34" s="91">
        <v>40</v>
      </c>
      <c r="E34" s="92">
        <f>D34*$E$4</f>
        <v>10</v>
      </c>
      <c r="F34" s="92">
        <f t="shared" ref="F34:F44" si="8">D34-E34</f>
        <v>30</v>
      </c>
      <c r="G34" s="90">
        <v>122</v>
      </c>
      <c r="H34" s="90"/>
      <c r="I34" s="91">
        <f>H34*F34</f>
        <v>0</v>
      </c>
      <c r="J34" s="91">
        <f>I34/1.21</f>
        <v>0</v>
      </c>
    </row>
    <row r="35" spans="1:15" s="93" customFormat="1" x14ac:dyDescent="0.35">
      <c r="A35" s="93" t="s">
        <v>93</v>
      </c>
      <c r="B35" s="93" t="s">
        <v>222</v>
      </c>
      <c r="D35" s="91">
        <v>40</v>
      </c>
      <c r="E35" s="92">
        <f t="shared" ref="E35:E44" si="9">D35*$E$4</f>
        <v>10</v>
      </c>
      <c r="F35" s="92">
        <f t="shared" si="8"/>
        <v>30</v>
      </c>
      <c r="G35" s="90">
        <v>128</v>
      </c>
      <c r="H35" s="90"/>
      <c r="I35" s="91">
        <f t="shared" ref="I35:I44" si="10">H35*F35</f>
        <v>0</v>
      </c>
      <c r="J35" s="91">
        <f t="shared" ref="J35:J44" si="11">I35/1.21</f>
        <v>0</v>
      </c>
    </row>
    <row r="36" spans="1:15" s="93" customFormat="1" x14ac:dyDescent="0.35">
      <c r="A36" s="93" t="s">
        <v>93</v>
      </c>
      <c r="B36" s="93" t="s">
        <v>222</v>
      </c>
      <c r="D36" s="91">
        <v>40</v>
      </c>
      <c r="E36" s="92">
        <f t="shared" si="9"/>
        <v>10</v>
      </c>
      <c r="F36" s="92">
        <f t="shared" si="8"/>
        <v>30</v>
      </c>
      <c r="G36" s="90">
        <v>140</v>
      </c>
      <c r="H36" s="90"/>
      <c r="I36" s="91">
        <f t="shared" si="10"/>
        <v>0</v>
      </c>
      <c r="J36" s="91">
        <f t="shared" si="11"/>
        <v>0</v>
      </c>
    </row>
    <row r="37" spans="1:15" s="93" customFormat="1" x14ac:dyDescent="0.35">
      <c r="A37" s="93" t="s">
        <v>93</v>
      </c>
      <c r="B37" s="93" t="s">
        <v>222</v>
      </c>
      <c r="D37" s="91">
        <v>40</v>
      </c>
      <c r="E37" s="92">
        <f t="shared" si="9"/>
        <v>10</v>
      </c>
      <c r="F37" s="92">
        <f t="shared" si="8"/>
        <v>30</v>
      </c>
      <c r="G37" s="90">
        <v>152</v>
      </c>
      <c r="H37" s="90"/>
      <c r="I37" s="91">
        <f t="shared" si="10"/>
        <v>0</v>
      </c>
      <c r="J37" s="91">
        <f t="shared" si="11"/>
        <v>0</v>
      </c>
    </row>
    <row r="38" spans="1:15" s="93" customFormat="1" x14ac:dyDescent="0.35">
      <c r="A38" s="93" t="s">
        <v>93</v>
      </c>
      <c r="B38" s="93" t="s">
        <v>222</v>
      </c>
      <c r="D38" s="91">
        <v>40</v>
      </c>
      <c r="E38" s="92">
        <f t="shared" si="9"/>
        <v>10</v>
      </c>
      <c r="F38" s="92">
        <f t="shared" si="8"/>
        <v>30</v>
      </c>
      <c r="G38" s="90">
        <v>164</v>
      </c>
      <c r="H38" s="90"/>
      <c r="I38" s="91">
        <f t="shared" si="10"/>
        <v>0</v>
      </c>
      <c r="J38" s="91">
        <f t="shared" si="11"/>
        <v>0</v>
      </c>
    </row>
    <row r="39" spans="1:15" s="93" customFormat="1" x14ac:dyDescent="0.35">
      <c r="A39" s="93" t="s">
        <v>94</v>
      </c>
      <c r="B39" s="93" t="s">
        <v>223</v>
      </c>
      <c r="C39" s="93" t="s">
        <v>83</v>
      </c>
      <c r="D39" s="91">
        <v>45</v>
      </c>
      <c r="E39" s="92">
        <f>D39*$E$4</f>
        <v>11.25</v>
      </c>
      <c r="F39" s="92">
        <f>D39-E39</f>
        <v>33.75</v>
      </c>
      <c r="G39" s="93" t="s">
        <v>56</v>
      </c>
      <c r="H39" s="90"/>
      <c r="I39" s="91">
        <f>H39*F39</f>
        <v>0</v>
      </c>
      <c r="J39" s="91">
        <f>I39/1.21</f>
        <v>0</v>
      </c>
    </row>
    <row r="40" spans="1:15" s="93" customFormat="1" x14ac:dyDescent="0.35">
      <c r="A40" s="93" t="s">
        <v>94</v>
      </c>
      <c r="B40" s="93" t="s">
        <v>223</v>
      </c>
      <c r="D40" s="91">
        <v>45</v>
      </c>
      <c r="E40" s="92">
        <f t="shared" si="9"/>
        <v>11.25</v>
      </c>
      <c r="F40" s="92">
        <f t="shared" si="8"/>
        <v>33.75</v>
      </c>
      <c r="G40" s="93" t="s">
        <v>48</v>
      </c>
      <c r="H40" s="90"/>
      <c r="I40" s="91">
        <f t="shared" si="10"/>
        <v>0</v>
      </c>
      <c r="J40" s="91">
        <f t="shared" si="11"/>
        <v>0</v>
      </c>
    </row>
    <row r="41" spans="1:15" s="93" customFormat="1" x14ac:dyDescent="0.35">
      <c r="A41" s="93" t="s">
        <v>94</v>
      </c>
      <c r="B41" s="93" t="s">
        <v>223</v>
      </c>
      <c r="D41" s="91">
        <v>45</v>
      </c>
      <c r="E41" s="92">
        <f t="shared" si="9"/>
        <v>11.25</v>
      </c>
      <c r="F41" s="92">
        <f t="shared" si="8"/>
        <v>33.75</v>
      </c>
      <c r="G41" s="93" t="s">
        <v>50</v>
      </c>
      <c r="H41" s="90"/>
      <c r="I41" s="91">
        <f t="shared" si="10"/>
        <v>0</v>
      </c>
      <c r="J41" s="91">
        <f t="shared" si="11"/>
        <v>0</v>
      </c>
    </row>
    <row r="42" spans="1:15" s="93" customFormat="1" x14ac:dyDescent="0.35">
      <c r="A42" s="93" t="s">
        <v>94</v>
      </c>
      <c r="B42" s="93" t="s">
        <v>223</v>
      </c>
      <c r="D42" s="91">
        <v>45</v>
      </c>
      <c r="E42" s="92">
        <f t="shared" si="9"/>
        <v>11.25</v>
      </c>
      <c r="F42" s="92">
        <f t="shared" si="8"/>
        <v>33.75</v>
      </c>
      <c r="G42" s="93" t="s">
        <v>49</v>
      </c>
      <c r="H42" s="90"/>
      <c r="I42" s="91">
        <f t="shared" si="10"/>
        <v>0</v>
      </c>
      <c r="J42" s="91">
        <f t="shared" si="11"/>
        <v>0</v>
      </c>
    </row>
    <row r="43" spans="1:15" s="93" customFormat="1" x14ac:dyDescent="0.35">
      <c r="A43" s="93" t="s">
        <v>94</v>
      </c>
      <c r="B43" s="93" t="s">
        <v>223</v>
      </c>
      <c r="D43" s="91">
        <v>45</v>
      </c>
      <c r="E43" s="92">
        <f t="shared" si="9"/>
        <v>11.25</v>
      </c>
      <c r="F43" s="92">
        <f t="shared" si="8"/>
        <v>33.75</v>
      </c>
      <c r="G43" s="93" t="s">
        <v>51</v>
      </c>
      <c r="H43" s="90"/>
      <c r="I43" s="91">
        <f t="shared" si="10"/>
        <v>0</v>
      </c>
      <c r="J43" s="91">
        <f t="shared" si="11"/>
        <v>0</v>
      </c>
    </row>
    <row r="44" spans="1:15" s="93" customFormat="1" x14ac:dyDescent="0.35">
      <c r="A44" s="93" t="s">
        <v>94</v>
      </c>
      <c r="B44" s="93" t="s">
        <v>223</v>
      </c>
      <c r="D44" s="91">
        <v>45</v>
      </c>
      <c r="E44" s="92">
        <f t="shared" si="9"/>
        <v>11.25</v>
      </c>
      <c r="F44" s="92">
        <f t="shared" si="8"/>
        <v>33.75</v>
      </c>
      <c r="G44" s="93" t="s">
        <v>52</v>
      </c>
      <c r="H44" s="90"/>
      <c r="I44" s="91">
        <f t="shared" si="10"/>
        <v>0</v>
      </c>
      <c r="J44" s="91">
        <f t="shared" si="11"/>
        <v>0</v>
      </c>
    </row>
    <row r="45" spans="1:15" s="93" customFormat="1" x14ac:dyDescent="0.35">
      <c r="A45" s="93" t="s">
        <v>94</v>
      </c>
      <c r="B45" s="93" t="s">
        <v>223</v>
      </c>
      <c r="D45" s="91">
        <v>45</v>
      </c>
      <c r="E45" s="92">
        <f>D45*$E$4</f>
        <v>11.25</v>
      </c>
      <c r="F45" s="92">
        <f>D45-E45</f>
        <v>33.75</v>
      </c>
      <c r="G45" s="93" t="s">
        <v>186</v>
      </c>
      <c r="H45" s="90"/>
      <c r="I45" s="91">
        <f>H45*F45</f>
        <v>0</v>
      </c>
      <c r="J45" s="91">
        <f>I45/1.21</f>
        <v>0</v>
      </c>
    </row>
    <row r="46" spans="1:15" s="95" customFormat="1" x14ac:dyDescent="0.35">
      <c r="A46" s="109"/>
      <c r="B46" s="109"/>
      <c r="C46" s="109"/>
      <c r="D46" s="110"/>
      <c r="E46" s="110"/>
      <c r="F46" s="110"/>
      <c r="G46" s="109"/>
      <c r="H46" s="111"/>
      <c r="I46" s="110"/>
      <c r="J46" s="110"/>
      <c r="K46" s="109"/>
      <c r="L46" s="109"/>
      <c r="M46" s="112"/>
      <c r="N46" s="112"/>
      <c r="O46" s="112"/>
    </row>
    <row r="47" spans="1:15" s="93" customFormat="1" x14ac:dyDescent="0.35">
      <c r="A47" s="93" t="s">
        <v>95</v>
      </c>
      <c r="B47" s="90" t="s">
        <v>224</v>
      </c>
      <c r="C47" s="90" t="s">
        <v>46</v>
      </c>
      <c r="D47" s="91">
        <v>20</v>
      </c>
      <c r="E47" s="92">
        <f>D47*$E$4</f>
        <v>5</v>
      </c>
      <c r="F47" s="92">
        <f t="shared" ref="F47:F57" si="12">D47-E47</f>
        <v>15</v>
      </c>
      <c r="G47" s="90">
        <v>122</v>
      </c>
      <c r="H47" s="90"/>
      <c r="I47" s="91">
        <f>H47*F47</f>
        <v>0</v>
      </c>
      <c r="J47" s="91">
        <f>I47/1.21</f>
        <v>0</v>
      </c>
      <c r="M47" s="108"/>
      <c r="N47" s="108"/>
      <c r="O47" s="108"/>
    </row>
    <row r="48" spans="1:15" s="93" customFormat="1" x14ac:dyDescent="0.35">
      <c r="A48" s="93" t="s">
        <v>95</v>
      </c>
      <c r="B48" s="90" t="s">
        <v>224</v>
      </c>
      <c r="C48" s="90"/>
      <c r="D48" s="91">
        <v>20</v>
      </c>
      <c r="E48" s="92">
        <f t="shared" ref="E48:E57" si="13">D48*$E$4</f>
        <v>5</v>
      </c>
      <c r="F48" s="92">
        <f t="shared" si="12"/>
        <v>15</v>
      </c>
      <c r="G48" s="90">
        <v>128</v>
      </c>
      <c r="H48" s="90"/>
      <c r="I48" s="91">
        <f t="shared" ref="I48:I57" si="14">H48*F48</f>
        <v>0</v>
      </c>
      <c r="J48" s="91">
        <f t="shared" ref="J48:J57" si="15">I48/1.21</f>
        <v>0</v>
      </c>
      <c r="M48" s="108"/>
      <c r="N48" s="108"/>
      <c r="O48" s="108"/>
    </row>
    <row r="49" spans="1:15" s="93" customFormat="1" x14ac:dyDescent="0.35">
      <c r="A49" s="93" t="s">
        <v>95</v>
      </c>
      <c r="B49" s="90" t="s">
        <v>224</v>
      </c>
      <c r="C49" s="90"/>
      <c r="D49" s="91">
        <v>20</v>
      </c>
      <c r="E49" s="92">
        <f t="shared" si="13"/>
        <v>5</v>
      </c>
      <c r="F49" s="92">
        <f t="shared" si="12"/>
        <v>15</v>
      </c>
      <c r="G49" s="90">
        <v>140</v>
      </c>
      <c r="H49" s="90"/>
      <c r="I49" s="91">
        <f t="shared" si="14"/>
        <v>0</v>
      </c>
      <c r="J49" s="91">
        <f t="shared" si="15"/>
        <v>0</v>
      </c>
      <c r="M49" s="108"/>
      <c r="N49" s="108"/>
      <c r="O49" s="108"/>
    </row>
    <row r="50" spans="1:15" s="93" customFormat="1" x14ac:dyDescent="0.35">
      <c r="A50" s="93" t="s">
        <v>95</v>
      </c>
      <c r="B50" s="90" t="s">
        <v>224</v>
      </c>
      <c r="C50" s="90"/>
      <c r="D50" s="91">
        <v>20</v>
      </c>
      <c r="E50" s="92">
        <f t="shared" si="13"/>
        <v>5</v>
      </c>
      <c r="F50" s="92">
        <f t="shared" si="12"/>
        <v>15</v>
      </c>
      <c r="G50" s="90">
        <v>152</v>
      </c>
      <c r="H50" s="90"/>
      <c r="I50" s="91">
        <f t="shared" si="14"/>
        <v>0</v>
      </c>
      <c r="J50" s="91">
        <f t="shared" si="15"/>
        <v>0</v>
      </c>
      <c r="M50" s="108"/>
      <c r="N50" s="108"/>
      <c r="O50" s="108"/>
    </row>
    <row r="51" spans="1:15" s="93" customFormat="1" x14ac:dyDescent="0.35">
      <c r="A51" s="93" t="s">
        <v>95</v>
      </c>
      <c r="B51" s="90" t="s">
        <v>224</v>
      </c>
      <c r="C51" s="90"/>
      <c r="D51" s="91">
        <v>20</v>
      </c>
      <c r="E51" s="92">
        <f t="shared" si="13"/>
        <v>5</v>
      </c>
      <c r="F51" s="92">
        <f t="shared" si="12"/>
        <v>15</v>
      </c>
      <c r="G51" s="90">
        <v>164</v>
      </c>
      <c r="H51" s="90"/>
      <c r="I51" s="91">
        <f t="shared" si="14"/>
        <v>0</v>
      </c>
      <c r="J51" s="91">
        <f t="shared" si="15"/>
        <v>0</v>
      </c>
      <c r="M51" s="108"/>
      <c r="N51" s="108"/>
      <c r="O51" s="108"/>
    </row>
    <row r="52" spans="1:15" s="93" customFormat="1" x14ac:dyDescent="0.35">
      <c r="A52" s="93" t="s">
        <v>96</v>
      </c>
      <c r="B52" s="90" t="s">
        <v>225</v>
      </c>
      <c r="C52" s="90" t="s">
        <v>46</v>
      </c>
      <c r="D52" s="91">
        <v>25</v>
      </c>
      <c r="E52" s="92">
        <f>D52*$E$4</f>
        <v>6.25</v>
      </c>
      <c r="F52" s="92">
        <f>D52-E52</f>
        <v>18.75</v>
      </c>
      <c r="G52" s="93" t="s">
        <v>56</v>
      </c>
      <c r="H52" s="90"/>
      <c r="I52" s="91">
        <f>H52*F52</f>
        <v>0</v>
      </c>
      <c r="J52" s="91">
        <f>I52/1.21</f>
        <v>0</v>
      </c>
      <c r="M52" s="108"/>
      <c r="N52" s="108"/>
      <c r="O52" s="108"/>
    </row>
    <row r="53" spans="1:15" s="93" customFormat="1" x14ac:dyDescent="0.35">
      <c r="A53" s="93" t="s">
        <v>96</v>
      </c>
      <c r="B53" s="90" t="s">
        <v>225</v>
      </c>
      <c r="C53" s="90"/>
      <c r="D53" s="91">
        <v>25</v>
      </c>
      <c r="E53" s="92">
        <f t="shared" si="13"/>
        <v>6.25</v>
      </c>
      <c r="F53" s="92">
        <f t="shared" si="12"/>
        <v>18.75</v>
      </c>
      <c r="G53" s="93" t="s">
        <v>48</v>
      </c>
      <c r="H53" s="90"/>
      <c r="I53" s="91">
        <f t="shared" si="14"/>
        <v>0</v>
      </c>
      <c r="J53" s="91">
        <f t="shared" si="15"/>
        <v>0</v>
      </c>
      <c r="M53" s="108"/>
      <c r="N53" s="108"/>
      <c r="O53" s="108"/>
    </row>
    <row r="54" spans="1:15" s="93" customFormat="1" x14ac:dyDescent="0.35">
      <c r="A54" s="93" t="s">
        <v>96</v>
      </c>
      <c r="B54" s="90" t="s">
        <v>225</v>
      </c>
      <c r="C54" s="90"/>
      <c r="D54" s="91">
        <v>25</v>
      </c>
      <c r="E54" s="92">
        <f t="shared" si="13"/>
        <v>6.25</v>
      </c>
      <c r="F54" s="92">
        <f t="shared" si="12"/>
        <v>18.75</v>
      </c>
      <c r="G54" s="93" t="s">
        <v>50</v>
      </c>
      <c r="H54" s="90"/>
      <c r="I54" s="91">
        <f t="shared" si="14"/>
        <v>0</v>
      </c>
      <c r="J54" s="91">
        <f t="shared" si="15"/>
        <v>0</v>
      </c>
      <c r="M54" s="108"/>
      <c r="N54" s="108"/>
      <c r="O54" s="108"/>
    </row>
    <row r="55" spans="1:15" s="93" customFormat="1" x14ac:dyDescent="0.35">
      <c r="A55" s="93" t="s">
        <v>96</v>
      </c>
      <c r="B55" s="90" t="s">
        <v>225</v>
      </c>
      <c r="C55" s="90"/>
      <c r="D55" s="91">
        <v>25</v>
      </c>
      <c r="E55" s="92">
        <f t="shared" si="13"/>
        <v>6.25</v>
      </c>
      <c r="F55" s="92">
        <f t="shared" si="12"/>
        <v>18.75</v>
      </c>
      <c r="G55" s="93" t="s">
        <v>49</v>
      </c>
      <c r="H55" s="90"/>
      <c r="I55" s="91">
        <f t="shared" si="14"/>
        <v>0</v>
      </c>
      <c r="J55" s="91">
        <f t="shared" si="15"/>
        <v>0</v>
      </c>
      <c r="M55" s="108"/>
      <c r="N55" s="108"/>
      <c r="O55" s="108"/>
    </row>
    <row r="56" spans="1:15" s="93" customFormat="1" x14ac:dyDescent="0.35">
      <c r="A56" s="93" t="s">
        <v>96</v>
      </c>
      <c r="B56" s="90" t="s">
        <v>225</v>
      </c>
      <c r="C56" s="90"/>
      <c r="D56" s="91">
        <v>25</v>
      </c>
      <c r="E56" s="92">
        <f t="shared" si="13"/>
        <v>6.25</v>
      </c>
      <c r="F56" s="92">
        <f t="shared" si="12"/>
        <v>18.75</v>
      </c>
      <c r="G56" s="93" t="s">
        <v>51</v>
      </c>
      <c r="H56" s="90"/>
      <c r="I56" s="91">
        <f t="shared" si="14"/>
        <v>0</v>
      </c>
      <c r="J56" s="91">
        <f t="shared" si="15"/>
        <v>0</v>
      </c>
      <c r="M56" s="108"/>
      <c r="N56" s="108"/>
      <c r="O56" s="108"/>
    </row>
    <row r="57" spans="1:15" s="93" customFormat="1" x14ac:dyDescent="0.35">
      <c r="A57" s="93" t="s">
        <v>96</v>
      </c>
      <c r="B57" s="90" t="s">
        <v>225</v>
      </c>
      <c r="C57" s="90"/>
      <c r="D57" s="91">
        <v>25</v>
      </c>
      <c r="E57" s="92">
        <f t="shared" si="13"/>
        <v>6.25</v>
      </c>
      <c r="F57" s="92">
        <f t="shared" si="12"/>
        <v>18.75</v>
      </c>
      <c r="G57" s="93" t="s">
        <v>52</v>
      </c>
      <c r="H57" s="90"/>
      <c r="I57" s="91">
        <f t="shared" si="14"/>
        <v>0</v>
      </c>
      <c r="J57" s="91">
        <f t="shared" si="15"/>
        <v>0</v>
      </c>
      <c r="M57" s="108"/>
      <c r="N57" s="108"/>
      <c r="O57" s="108"/>
    </row>
    <row r="58" spans="1:15" s="93" customFormat="1" x14ac:dyDescent="0.35">
      <c r="A58" s="93" t="s">
        <v>96</v>
      </c>
      <c r="B58" s="90" t="s">
        <v>225</v>
      </c>
      <c r="C58" s="90"/>
      <c r="D58" s="91">
        <v>25</v>
      </c>
      <c r="E58" s="92">
        <f>D58*$E$4</f>
        <v>6.25</v>
      </c>
      <c r="F58" s="92">
        <f>D58-E58</f>
        <v>18.75</v>
      </c>
      <c r="G58" s="93" t="s">
        <v>186</v>
      </c>
      <c r="H58" s="90"/>
      <c r="I58" s="91">
        <f>H58*F58</f>
        <v>0</v>
      </c>
      <c r="J58" s="91">
        <f>I58/1.21</f>
        <v>0</v>
      </c>
      <c r="M58" s="108"/>
      <c r="N58" s="108"/>
      <c r="O58" s="108"/>
    </row>
    <row r="59" spans="1:15" s="95" customFormat="1" x14ac:dyDescent="0.35">
      <c r="A59" s="109"/>
      <c r="B59" s="109"/>
      <c r="C59" s="109"/>
      <c r="D59" s="110"/>
      <c r="E59" s="110"/>
      <c r="F59" s="110"/>
      <c r="G59" s="109"/>
      <c r="H59" s="111"/>
      <c r="I59" s="110"/>
      <c r="J59" s="110"/>
      <c r="K59" s="109"/>
      <c r="L59" s="109"/>
      <c r="M59" s="112"/>
      <c r="N59" s="112"/>
      <c r="O59" s="112"/>
    </row>
    <row r="60" spans="1:15" s="93" customFormat="1" x14ac:dyDescent="0.35">
      <c r="A60" s="90" t="s">
        <v>97</v>
      </c>
      <c r="B60" s="90" t="s">
        <v>226</v>
      </c>
      <c r="C60" s="90" t="s">
        <v>83</v>
      </c>
      <c r="D60" s="91">
        <v>20</v>
      </c>
      <c r="E60" s="92">
        <f>D60*$E$4</f>
        <v>5</v>
      </c>
      <c r="F60" s="92">
        <f t="shared" ref="F60:F70" si="16">D60-E60</f>
        <v>15</v>
      </c>
      <c r="G60" s="90">
        <v>122</v>
      </c>
      <c r="H60" s="90"/>
      <c r="I60" s="91">
        <f>H60*F60</f>
        <v>0</v>
      </c>
      <c r="J60" s="91">
        <f>I60/1.21</f>
        <v>0</v>
      </c>
      <c r="M60" s="108"/>
      <c r="N60" s="108"/>
      <c r="O60" s="108"/>
    </row>
    <row r="61" spans="1:15" s="93" customFormat="1" x14ac:dyDescent="0.35">
      <c r="A61" s="90" t="s">
        <v>97</v>
      </c>
      <c r="B61" s="90" t="s">
        <v>226</v>
      </c>
      <c r="C61" s="90"/>
      <c r="D61" s="91">
        <v>20</v>
      </c>
      <c r="E61" s="92">
        <f t="shared" ref="E61:E70" si="17">D61*$E$4</f>
        <v>5</v>
      </c>
      <c r="F61" s="92">
        <f t="shared" si="16"/>
        <v>15</v>
      </c>
      <c r="G61" s="90">
        <v>128</v>
      </c>
      <c r="H61" s="90"/>
      <c r="I61" s="91">
        <f t="shared" ref="I61:I70" si="18">H61*F61</f>
        <v>0</v>
      </c>
      <c r="J61" s="91">
        <f t="shared" ref="J61:J70" si="19">I61/1.21</f>
        <v>0</v>
      </c>
      <c r="M61" s="108"/>
      <c r="N61" s="108"/>
      <c r="O61" s="108"/>
    </row>
    <row r="62" spans="1:15" s="93" customFormat="1" x14ac:dyDescent="0.35">
      <c r="A62" s="90" t="s">
        <v>97</v>
      </c>
      <c r="B62" s="90" t="s">
        <v>226</v>
      </c>
      <c r="C62" s="90"/>
      <c r="D62" s="91">
        <v>20</v>
      </c>
      <c r="E62" s="92">
        <f t="shared" si="17"/>
        <v>5</v>
      </c>
      <c r="F62" s="92">
        <f t="shared" si="16"/>
        <v>15</v>
      </c>
      <c r="G62" s="90">
        <v>140</v>
      </c>
      <c r="H62" s="90"/>
      <c r="I62" s="91">
        <f t="shared" si="18"/>
        <v>0</v>
      </c>
      <c r="J62" s="91">
        <f t="shared" si="19"/>
        <v>0</v>
      </c>
      <c r="M62" s="108"/>
      <c r="N62" s="108"/>
      <c r="O62" s="108"/>
    </row>
    <row r="63" spans="1:15" s="93" customFormat="1" x14ac:dyDescent="0.35">
      <c r="A63" s="90" t="s">
        <v>97</v>
      </c>
      <c r="B63" s="90" t="s">
        <v>226</v>
      </c>
      <c r="C63" s="90"/>
      <c r="D63" s="91">
        <v>20</v>
      </c>
      <c r="E63" s="92">
        <f t="shared" si="17"/>
        <v>5</v>
      </c>
      <c r="F63" s="92">
        <f t="shared" si="16"/>
        <v>15</v>
      </c>
      <c r="G63" s="90">
        <v>152</v>
      </c>
      <c r="H63" s="90"/>
      <c r="I63" s="91">
        <f t="shared" si="18"/>
        <v>0</v>
      </c>
      <c r="J63" s="91">
        <f t="shared" si="19"/>
        <v>0</v>
      </c>
      <c r="M63" s="108"/>
      <c r="N63" s="108"/>
      <c r="O63" s="108"/>
    </row>
    <row r="64" spans="1:15" s="93" customFormat="1" x14ac:dyDescent="0.35">
      <c r="A64" s="90" t="s">
        <v>97</v>
      </c>
      <c r="B64" s="90" t="s">
        <v>226</v>
      </c>
      <c r="C64" s="90"/>
      <c r="D64" s="91">
        <v>20</v>
      </c>
      <c r="E64" s="92">
        <f t="shared" si="17"/>
        <v>5</v>
      </c>
      <c r="F64" s="92">
        <f t="shared" si="16"/>
        <v>15</v>
      </c>
      <c r="G64" s="90">
        <v>164</v>
      </c>
      <c r="H64" s="90"/>
      <c r="I64" s="91">
        <f t="shared" si="18"/>
        <v>0</v>
      </c>
      <c r="J64" s="91">
        <f t="shared" si="19"/>
        <v>0</v>
      </c>
      <c r="M64" s="108"/>
      <c r="N64" s="108"/>
      <c r="O64" s="108"/>
    </row>
    <row r="65" spans="1:15" s="93" customFormat="1" x14ac:dyDescent="0.35">
      <c r="A65" s="90" t="s">
        <v>98</v>
      </c>
      <c r="B65" s="90" t="s">
        <v>227</v>
      </c>
      <c r="C65" s="90" t="s">
        <v>83</v>
      </c>
      <c r="D65" s="91">
        <v>25</v>
      </c>
      <c r="E65" s="92">
        <f>D65*$E$4</f>
        <v>6.25</v>
      </c>
      <c r="F65" s="92">
        <f>D65-E65</f>
        <v>18.75</v>
      </c>
      <c r="G65" s="93" t="s">
        <v>56</v>
      </c>
      <c r="H65" s="90"/>
      <c r="I65" s="91">
        <f>H65*F65</f>
        <v>0</v>
      </c>
      <c r="J65" s="91">
        <f>I65/1.21</f>
        <v>0</v>
      </c>
      <c r="M65" s="108"/>
      <c r="N65" s="108"/>
      <c r="O65" s="108"/>
    </row>
    <row r="66" spans="1:15" s="93" customFormat="1" x14ac:dyDescent="0.35">
      <c r="A66" s="90" t="s">
        <v>98</v>
      </c>
      <c r="B66" s="90" t="s">
        <v>227</v>
      </c>
      <c r="C66" s="90"/>
      <c r="D66" s="91">
        <v>25</v>
      </c>
      <c r="E66" s="92">
        <f t="shared" si="17"/>
        <v>6.25</v>
      </c>
      <c r="F66" s="92">
        <f t="shared" si="16"/>
        <v>18.75</v>
      </c>
      <c r="G66" s="93" t="s">
        <v>48</v>
      </c>
      <c r="H66" s="90"/>
      <c r="I66" s="91">
        <f t="shared" si="18"/>
        <v>0</v>
      </c>
      <c r="J66" s="91">
        <f t="shared" si="19"/>
        <v>0</v>
      </c>
      <c r="M66" s="108"/>
      <c r="N66" s="108"/>
      <c r="O66" s="108"/>
    </row>
    <row r="67" spans="1:15" s="93" customFormat="1" x14ac:dyDescent="0.35">
      <c r="A67" s="90" t="s">
        <v>98</v>
      </c>
      <c r="B67" s="90" t="s">
        <v>227</v>
      </c>
      <c r="C67" s="90"/>
      <c r="D67" s="91">
        <v>25</v>
      </c>
      <c r="E67" s="92">
        <f t="shared" si="17"/>
        <v>6.25</v>
      </c>
      <c r="F67" s="92">
        <f t="shared" si="16"/>
        <v>18.75</v>
      </c>
      <c r="G67" s="93" t="s">
        <v>50</v>
      </c>
      <c r="H67" s="90"/>
      <c r="I67" s="91">
        <f t="shared" si="18"/>
        <v>0</v>
      </c>
      <c r="J67" s="91">
        <f t="shared" si="19"/>
        <v>0</v>
      </c>
      <c r="M67" s="108"/>
      <c r="N67" s="108"/>
      <c r="O67" s="108"/>
    </row>
    <row r="68" spans="1:15" s="93" customFormat="1" x14ac:dyDescent="0.35">
      <c r="A68" s="90" t="s">
        <v>98</v>
      </c>
      <c r="B68" s="90" t="s">
        <v>227</v>
      </c>
      <c r="C68" s="90"/>
      <c r="D68" s="91">
        <v>25</v>
      </c>
      <c r="E68" s="92">
        <f t="shared" si="17"/>
        <v>6.25</v>
      </c>
      <c r="F68" s="92">
        <f t="shared" si="16"/>
        <v>18.75</v>
      </c>
      <c r="G68" s="93" t="s">
        <v>49</v>
      </c>
      <c r="H68" s="90"/>
      <c r="I68" s="91">
        <f t="shared" si="18"/>
        <v>0</v>
      </c>
      <c r="J68" s="91">
        <f t="shared" si="19"/>
        <v>0</v>
      </c>
      <c r="M68" s="108"/>
      <c r="N68" s="108"/>
      <c r="O68" s="108"/>
    </row>
    <row r="69" spans="1:15" s="93" customFormat="1" x14ac:dyDescent="0.35">
      <c r="A69" s="90" t="s">
        <v>98</v>
      </c>
      <c r="B69" s="90" t="s">
        <v>227</v>
      </c>
      <c r="C69" s="90"/>
      <c r="D69" s="91">
        <v>25</v>
      </c>
      <c r="E69" s="92">
        <f t="shared" si="17"/>
        <v>6.25</v>
      </c>
      <c r="F69" s="92">
        <f t="shared" si="16"/>
        <v>18.75</v>
      </c>
      <c r="G69" s="93" t="s">
        <v>51</v>
      </c>
      <c r="H69" s="90"/>
      <c r="I69" s="91">
        <f t="shared" si="18"/>
        <v>0</v>
      </c>
      <c r="J69" s="91">
        <f t="shared" si="19"/>
        <v>0</v>
      </c>
      <c r="M69" s="108"/>
      <c r="N69" s="108"/>
      <c r="O69" s="108"/>
    </row>
    <row r="70" spans="1:15" s="93" customFormat="1" x14ac:dyDescent="0.35">
      <c r="A70" s="90" t="s">
        <v>98</v>
      </c>
      <c r="B70" s="90" t="s">
        <v>227</v>
      </c>
      <c r="C70" s="90"/>
      <c r="D70" s="91">
        <v>25</v>
      </c>
      <c r="E70" s="92">
        <f t="shared" si="17"/>
        <v>6.25</v>
      </c>
      <c r="F70" s="92">
        <f t="shared" si="16"/>
        <v>18.75</v>
      </c>
      <c r="G70" s="93" t="s">
        <v>52</v>
      </c>
      <c r="H70" s="90"/>
      <c r="I70" s="91">
        <f t="shared" si="18"/>
        <v>0</v>
      </c>
      <c r="J70" s="91">
        <f t="shared" si="19"/>
        <v>0</v>
      </c>
      <c r="M70" s="108"/>
      <c r="N70" s="108"/>
      <c r="O70" s="108"/>
    </row>
    <row r="71" spans="1:15" s="93" customFormat="1" x14ac:dyDescent="0.35">
      <c r="A71" s="90" t="s">
        <v>98</v>
      </c>
      <c r="B71" s="90" t="s">
        <v>227</v>
      </c>
      <c r="C71" s="90"/>
      <c r="D71" s="91">
        <v>25</v>
      </c>
      <c r="E71" s="92">
        <f>D71*$E$4</f>
        <v>6.25</v>
      </c>
      <c r="F71" s="92">
        <f>D71-E71</f>
        <v>18.75</v>
      </c>
      <c r="G71" s="93" t="s">
        <v>186</v>
      </c>
      <c r="H71" s="90"/>
      <c r="I71" s="91">
        <f>H71*F71</f>
        <v>0</v>
      </c>
      <c r="J71" s="91">
        <f>I71/1.21</f>
        <v>0</v>
      </c>
      <c r="M71" s="108"/>
      <c r="N71" s="108"/>
      <c r="O71" s="108"/>
    </row>
    <row r="72" spans="1:15" s="95" customFormat="1" x14ac:dyDescent="0.35">
      <c r="A72" s="109"/>
      <c r="B72" s="109"/>
      <c r="C72" s="109"/>
      <c r="D72" s="110"/>
      <c r="E72" s="110"/>
      <c r="F72" s="110"/>
      <c r="G72" s="109"/>
      <c r="H72" s="111"/>
      <c r="I72" s="110"/>
      <c r="J72" s="110"/>
      <c r="K72" s="109"/>
      <c r="L72" s="109"/>
      <c r="M72" s="112"/>
      <c r="N72" s="112"/>
      <c r="O72" s="112"/>
    </row>
    <row r="73" spans="1:15" s="93" customFormat="1" x14ac:dyDescent="0.35">
      <c r="A73" s="90" t="s">
        <v>128</v>
      </c>
      <c r="B73" s="90" t="s">
        <v>228</v>
      </c>
      <c r="C73" s="90" t="s">
        <v>83</v>
      </c>
      <c r="D73" s="91">
        <v>65</v>
      </c>
      <c r="E73" s="92">
        <f>D73*$E$4</f>
        <v>16.25</v>
      </c>
      <c r="F73" s="92">
        <f t="shared" ref="F73:F82" si="20">D73-E73</f>
        <v>48.75</v>
      </c>
      <c r="G73" s="90">
        <v>122</v>
      </c>
      <c r="H73" s="90"/>
      <c r="I73" s="91">
        <f>H73*F73</f>
        <v>0</v>
      </c>
      <c r="J73" s="91">
        <f>I73/1.21</f>
        <v>0</v>
      </c>
      <c r="M73" s="107"/>
      <c r="N73" s="108"/>
      <c r="O73" s="108"/>
    </row>
    <row r="74" spans="1:15" s="93" customFormat="1" x14ac:dyDescent="0.35">
      <c r="A74" s="90" t="s">
        <v>128</v>
      </c>
      <c r="B74" s="90" t="s">
        <v>228</v>
      </c>
      <c r="C74" s="90"/>
      <c r="D74" s="91">
        <v>65</v>
      </c>
      <c r="E74" s="92">
        <f t="shared" ref="E74:E82" si="21">D74*$E$4</f>
        <v>16.25</v>
      </c>
      <c r="F74" s="92">
        <f t="shared" si="20"/>
        <v>48.75</v>
      </c>
      <c r="G74" s="90">
        <v>128</v>
      </c>
      <c r="H74" s="90"/>
      <c r="I74" s="91">
        <f t="shared" ref="I74:I82" si="22">H74*F74</f>
        <v>0</v>
      </c>
      <c r="J74" s="91">
        <f t="shared" ref="J74:J82" si="23">I74/1.21</f>
        <v>0</v>
      </c>
      <c r="M74" s="108"/>
      <c r="N74" s="108"/>
      <c r="O74" s="108"/>
    </row>
    <row r="75" spans="1:15" s="93" customFormat="1" x14ac:dyDescent="0.35">
      <c r="A75" s="90" t="s">
        <v>128</v>
      </c>
      <c r="B75" s="90" t="s">
        <v>228</v>
      </c>
      <c r="C75" s="90"/>
      <c r="D75" s="91">
        <v>65</v>
      </c>
      <c r="E75" s="92">
        <f t="shared" si="21"/>
        <v>16.25</v>
      </c>
      <c r="F75" s="92">
        <f t="shared" si="20"/>
        <v>48.75</v>
      </c>
      <c r="G75" s="90">
        <v>140</v>
      </c>
      <c r="H75" s="90"/>
      <c r="I75" s="91">
        <f t="shared" si="22"/>
        <v>0</v>
      </c>
      <c r="J75" s="91">
        <f t="shared" si="23"/>
        <v>0</v>
      </c>
      <c r="M75" s="108"/>
      <c r="N75" s="108"/>
      <c r="O75" s="108"/>
    </row>
    <row r="76" spans="1:15" s="93" customFormat="1" x14ac:dyDescent="0.35">
      <c r="A76" s="90" t="s">
        <v>128</v>
      </c>
      <c r="B76" s="90" t="s">
        <v>228</v>
      </c>
      <c r="C76" s="90"/>
      <c r="D76" s="91">
        <v>65</v>
      </c>
      <c r="E76" s="92">
        <f t="shared" si="21"/>
        <v>16.25</v>
      </c>
      <c r="F76" s="92">
        <f t="shared" si="20"/>
        <v>48.75</v>
      </c>
      <c r="G76" s="90">
        <v>152</v>
      </c>
      <c r="H76" s="90"/>
      <c r="I76" s="91">
        <f t="shared" si="22"/>
        <v>0</v>
      </c>
      <c r="J76" s="91">
        <f t="shared" si="23"/>
        <v>0</v>
      </c>
      <c r="M76" s="108"/>
      <c r="N76" s="108"/>
      <c r="O76" s="108"/>
    </row>
    <row r="77" spans="1:15" s="93" customFormat="1" x14ac:dyDescent="0.35">
      <c r="A77" s="90" t="s">
        <v>128</v>
      </c>
      <c r="B77" s="90" t="s">
        <v>228</v>
      </c>
      <c r="C77" s="90"/>
      <c r="D77" s="91">
        <v>65</v>
      </c>
      <c r="E77" s="92">
        <f t="shared" si="21"/>
        <v>16.25</v>
      </c>
      <c r="F77" s="92">
        <f t="shared" si="20"/>
        <v>48.75</v>
      </c>
      <c r="G77" s="90">
        <v>164</v>
      </c>
      <c r="H77" s="90"/>
      <c r="I77" s="91">
        <f t="shared" si="22"/>
        <v>0</v>
      </c>
      <c r="J77" s="91">
        <f t="shared" si="23"/>
        <v>0</v>
      </c>
      <c r="M77" s="108"/>
      <c r="N77" s="108"/>
      <c r="O77" s="108"/>
    </row>
    <row r="78" spans="1:15" s="93" customFormat="1" x14ac:dyDescent="0.35">
      <c r="A78" s="90" t="s">
        <v>99</v>
      </c>
      <c r="B78" s="90" t="s">
        <v>229</v>
      </c>
      <c r="C78" s="90" t="s">
        <v>83</v>
      </c>
      <c r="D78" s="91">
        <v>70</v>
      </c>
      <c r="E78" s="92">
        <f t="shared" si="21"/>
        <v>17.5</v>
      </c>
      <c r="F78" s="92">
        <f t="shared" si="20"/>
        <v>52.5</v>
      </c>
      <c r="G78" s="93" t="s">
        <v>48</v>
      </c>
      <c r="H78" s="90"/>
      <c r="I78" s="91">
        <f t="shared" si="22"/>
        <v>0</v>
      </c>
      <c r="J78" s="91">
        <f t="shared" si="23"/>
        <v>0</v>
      </c>
      <c r="M78" s="108"/>
      <c r="N78" s="108"/>
      <c r="O78" s="108"/>
    </row>
    <row r="79" spans="1:15" s="93" customFormat="1" x14ac:dyDescent="0.35">
      <c r="A79" s="90" t="s">
        <v>99</v>
      </c>
      <c r="B79" s="90" t="s">
        <v>229</v>
      </c>
      <c r="C79" s="90"/>
      <c r="D79" s="91">
        <v>70</v>
      </c>
      <c r="E79" s="92">
        <f t="shared" si="21"/>
        <v>17.5</v>
      </c>
      <c r="F79" s="92">
        <f t="shared" si="20"/>
        <v>52.5</v>
      </c>
      <c r="G79" s="93" t="s">
        <v>50</v>
      </c>
      <c r="H79" s="90"/>
      <c r="I79" s="91">
        <f t="shared" si="22"/>
        <v>0</v>
      </c>
      <c r="J79" s="91">
        <f t="shared" si="23"/>
        <v>0</v>
      </c>
      <c r="M79" s="108"/>
      <c r="N79" s="108"/>
      <c r="O79" s="108"/>
    </row>
    <row r="80" spans="1:15" s="93" customFormat="1" x14ac:dyDescent="0.35">
      <c r="A80" s="90" t="s">
        <v>99</v>
      </c>
      <c r="B80" s="90" t="s">
        <v>229</v>
      </c>
      <c r="C80" s="90"/>
      <c r="D80" s="91">
        <v>70</v>
      </c>
      <c r="E80" s="92">
        <f t="shared" si="21"/>
        <v>17.5</v>
      </c>
      <c r="F80" s="92">
        <f t="shared" si="20"/>
        <v>52.5</v>
      </c>
      <c r="G80" s="93" t="s">
        <v>49</v>
      </c>
      <c r="H80" s="90"/>
      <c r="I80" s="91">
        <f t="shared" si="22"/>
        <v>0</v>
      </c>
      <c r="J80" s="91">
        <f t="shared" si="23"/>
        <v>0</v>
      </c>
      <c r="M80" s="108"/>
      <c r="N80" s="108"/>
      <c r="O80" s="108"/>
    </row>
    <row r="81" spans="1:15" s="93" customFormat="1" x14ac:dyDescent="0.35">
      <c r="A81" s="90" t="s">
        <v>99</v>
      </c>
      <c r="B81" s="90" t="s">
        <v>229</v>
      </c>
      <c r="C81" s="90"/>
      <c r="D81" s="91">
        <v>70</v>
      </c>
      <c r="E81" s="92">
        <f t="shared" si="21"/>
        <v>17.5</v>
      </c>
      <c r="F81" s="92">
        <f t="shared" si="20"/>
        <v>52.5</v>
      </c>
      <c r="G81" s="93" t="s">
        <v>51</v>
      </c>
      <c r="H81" s="90"/>
      <c r="I81" s="91">
        <f t="shared" si="22"/>
        <v>0</v>
      </c>
      <c r="J81" s="91">
        <f t="shared" si="23"/>
        <v>0</v>
      </c>
      <c r="M81" s="108"/>
      <c r="N81" s="108"/>
      <c r="O81" s="108"/>
    </row>
    <row r="82" spans="1:15" s="93" customFormat="1" x14ac:dyDescent="0.35">
      <c r="A82" s="90" t="s">
        <v>99</v>
      </c>
      <c r="B82" s="90" t="s">
        <v>229</v>
      </c>
      <c r="C82" s="90"/>
      <c r="D82" s="91">
        <v>70</v>
      </c>
      <c r="E82" s="92">
        <f t="shared" si="21"/>
        <v>17.5</v>
      </c>
      <c r="F82" s="92">
        <f t="shared" si="20"/>
        <v>52.5</v>
      </c>
      <c r="G82" s="93" t="s">
        <v>52</v>
      </c>
      <c r="H82" s="90"/>
      <c r="I82" s="91">
        <f t="shared" si="22"/>
        <v>0</v>
      </c>
      <c r="J82" s="91">
        <f t="shared" si="23"/>
        <v>0</v>
      </c>
      <c r="M82" s="108"/>
      <c r="N82" s="108"/>
      <c r="O82" s="108"/>
    </row>
    <row r="83" spans="1:15" s="95" customFormat="1" x14ac:dyDescent="0.35">
      <c r="A83" s="109"/>
      <c r="B83" s="109"/>
      <c r="C83" s="109"/>
      <c r="D83" s="110"/>
      <c r="E83" s="110"/>
      <c r="F83" s="110"/>
      <c r="G83" s="109"/>
      <c r="H83" s="111"/>
      <c r="I83" s="110"/>
      <c r="J83" s="110"/>
      <c r="K83" s="109"/>
      <c r="L83" s="109"/>
      <c r="M83" s="112"/>
      <c r="N83" s="112"/>
      <c r="O83" s="112"/>
    </row>
    <row r="84" spans="1:15" s="95" customFormat="1" x14ac:dyDescent="0.35">
      <c r="A84" s="98" t="s">
        <v>100</v>
      </c>
      <c r="B84" s="98" t="s">
        <v>87</v>
      </c>
      <c r="C84" s="98" t="s">
        <v>83</v>
      </c>
      <c r="D84" s="96">
        <v>10</v>
      </c>
      <c r="E84" s="97">
        <f>D84*$E$4</f>
        <v>2.5</v>
      </c>
      <c r="F84" s="97">
        <f>D84-E84</f>
        <v>7.5</v>
      </c>
      <c r="G84" s="95" t="s">
        <v>66</v>
      </c>
      <c r="H84" s="98"/>
      <c r="I84" s="96">
        <f>H84*F84</f>
        <v>0</v>
      </c>
      <c r="J84" s="96">
        <f>I84/1.21</f>
        <v>0</v>
      </c>
    </row>
    <row r="85" spans="1:15" s="95" customFormat="1" x14ac:dyDescent="0.35">
      <c r="A85" s="98" t="s">
        <v>100</v>
      </c>
      <c r="B85" s="98" t="s">
        <v>87</v>
      </c>
      <c r="C85" s="98"/>
      <c r="D85" s="96">
        <v>10</v>
      </c>
      <c r="E85" s="97">
        <f>D85*$E$4</f>
        <v>2.5</v>
      </c>
      <c r="F85" s="97">
        <f>D85-E85</f>
        <v>7.5</v>
      </c>
      <c r="G85" s="95" t="s">
        <v>67</v>
      </c>
      <c r="H85" s="98"/>
      <c r="I85" s="96">
        <f>H85*F85</f>
        <v>0</v>
      </c>
      <c r="J85" s="96">
        <f>I85/1.21</f>
        <v>0</v>
      </c>
    </row>
    <row r="86" spans="1:15" s="95" customFormat="1" x14ac:dyDescent="0.35">
      <c r="A86" s="98" t="s">
        <v>100</v>
      </c>
      <c r="B86" s="98" t="s">
        <v>87</v>
      </c>
      <c r="C86" s="98"/>
      <c r="D86" s="96">
        <v>10</v>
      </c>
      <c r="E86" s="97">
        <f>D86*$E$4</f>
        <v>2.5</v>
      </c>
      <c r="F86" s="97">
        <f>D86-E86</f>
        <v>7.5</v>
      </c>
      <c r="G86" s="95" t="s">
        <v>68</v>
      </c>
      <c r="H86" s="98"/>
      <c r="I86" s="96">
        <f>H86*F86</f>
        <v>0</v>
      </c>
      <c r="J86" s="96">
        <f>I86/1.21</f>
        <v>0</v>
      </c>
    </row>
    <row r="87" spans="1:15" s="95" customFormat="1" x14ac:dyDescent="0.35">
      <c r="A87" s="98" t="s">
        <v>100</v>
      </c>
      <c r="B87" s="98" t="s">
        <v>87</v>
      </c>
      <c r="C87" s="98"/>
      <c r="D87" s="96">
        <v>10</v>
      </c>
      <c r="E87" s="97">
        <f>D87*$E$4</f>
        <v>2.5</v>
      </c>
      <c r="F87" s="97">
        <f>D87-E87</f>
        <v>7.5</v>
      </c>
      <c r="G87" s="95" t="s">
        <v>69</v>
      </c>
      <c r="H87" s="98"/>
      <c r="I87" s="96">
        <f>H87*F87</f>
        <v>0</v>
      </c>
      <c r="J87" s="96">
        <f>I87/1.21</f>
        <v>0</v>
      </c>
    </row>
    <row r="88" spans="1:15" s="95" customFormat="1" x14ac:dyDescent="0.35">
      <c r="A88" s="98" t="s">
        <v>100</v>
      </c>
      <c r="B88" s="98" t="s">
        <v>87</v>
      </c>
      <c r="C88" s="98"/>
      <c r="D88" s="96">
        <v>10</v>
      </c>
      <c r="E88" s="97">
        <f>D88*$E$4</f>
        <v>2.5</v>
      </c>
      <c r="F88" s="97">
        <f>D88-E88</f>
        <v>7.5</v>
      </c>
      <c r="G88" s="95" t="s">
        <v>70</v>
      </c>
      <c r="H88" s="98"/>
      <c r="I88" s="96">
        <f>H88*F88</f>
        <v>0</v>
      </c>
      <c r="J88" s="96">
        <f>I88/1.21</f>
        <v>0</v>
      </c>
    </row>
    <row r="89" spans="1:15" s="95" customFormat="1" x14ac:dyDescent="0.35">
      <c r="A89" s="109"/>
      <c r="B89" s="109"/>
      <c r="C89" s="109"/>
      <c r="D89" s="110"/>
      <c r="E89" s="110"/>
      <c r="F89" s="110"/>
      <c r="G89" s="109"/>
      <c r="H89" s="111"/>
      <c r="I89" s="110"/>
      <c r="J89" s="110"/>
      <c r="K89" s="109"/>
      <c r="L89" s="109"/>
      <c r="M89" s="112"/>
      <c r="N89" s="112"/>
      <c r="O89" s="112"/>
    </row>
    <row r="90" spans="1:15" s="93" customFormat="1" x14ac:dyDescent="0.35">
      <c r="A90" s="90" t="s">
        <v>156</v>
      </c>
      <c r="B90" s="129" t="s">
        <v>230</v>
      </c>
      <c r="C90" s="90" t="s">
        <v>83</v>
      </c>
      <c r="D90" s="91">
        <v>13</v>
      </c>
      <c r="E90" s="92">
        <f>D90*$E$4</f>
        <v>3.25</v>
      </c>
      <c r="F90" s="92">
        <f>D90-E90</f>
        <v>9.75</v>
      </c>
      <c r="G90" s="93" t="s">
        <v>66</v>
      </c>
      <c r="H90" s="90"/>
      <c r="I90" s="91">
        <f>H90*F90</f>
        <v>0</v>
      </c>
      <c r="J90" s="91">
        <f>I90/1.21</f>
        <v>0</v>
      </c>
    </row>
    <row r="91" spans="1:15" s="93" customFormat="1" x14ac:dyDescent="0.35">
      <c r="A91" s="90" t="s">
        <v>156</v>
      </c>
      <c r="B91" s="129" t="s">
        <v>230</v>
      </c>
      <c r="C91" s="90"/>
      <c r="D91" s="91">
        <v>13</v>
      </c>
      <c r="E91" s="92">
        <f>D91*$E$4</f>
        <v>3.25</v>
      </c>
      <c r="F91" s="92">
        <f>D91-E91</f>
        <v>9.75</v>
      </c>
      <c r="G91" s="93" t="s">
        <v>67</v>
      </c>
      <c r="H91" s="90"/>
      <c r="I91" s="91">
        <f>H91*F91</f>
        <v>0</v>
      </c>
      <c r="J91" s="91">
        <f>I91/1.21</f>
        <v>0</v>
      </c>
    </row>
    <row r="92" spans="1:15" s="93" customFormat="1" x14ac:dyDescent="0.35">
      <c r="A92" s="90" t="s">
        <v>156</v>
      </c>
      <c r="B92" s="129" t="s">
        <v>230</v>
      </c>
      <c r="C92" s="90"/>
      <c r="D92" s="91">
        <v>13</v>
      </c>
      <c r="E92" s="92">
        <f>D92*$E$4</f>
        <v>3.25</v>
      </c>
      <c r="F92" s="92">
        <f>D92-E92</f>
        <v>9.75</v>
      </c>
      <c r="G92" s="93" t="s">
        <v>68</v>
      </c>
      <c r="H92" s="90"/>
      <c r="I92" s="91">
        <f>H92*F92</f>
        <v>0</v>
      </c>
      <c r="J92" s="91">
        <f>I92/1.21</f>
        <v>0</v>
      </c>
    </row>
    <row r="93" spans="1:15" s="93" customFormat="1" x14ac:dyDescent="0.35">
      <c r="A93" s="90" t="s">
        <v>156</v>
      </c>
      <c r="B93" s="129" t="s">
        <v>230</v>
      </c>
      <c r="C93" s="90"/>
      <c r="D93" s="91">
        <v>13</v>
      </c>
      <c r="E93" s="92">
        <f>D93*$E$4</f>
        <v>3.25</v>
      </c>
      <c r="F93" s="92">
        <f>D93-E93</f>
        <v>9.75</v>
      </c>
      <c r="G93" s="93" t="s">
        <v>69</v>
      </c>
      <c r="H93" s="90"/>
      <c r="I93" s="91">
        <f>H93*F93</f>
        <v>0</v>
      </c>
      <c r="J93" s="91">
        <f>I93/1.21</f>
        <v>0</v>
      </c>
    </row>
    <row r="94" spans="1:15" s="93" customFormat="1" x14ac:dyDescent="0.35">
      <c r="A94" s="90" t="s">
        <v>156</v>
      </c>
      <c r="B94" s="129" t="s">
        <v>230</v>
      </c>
      <c r="C94" s="90"/>
      <c r="D94" s="91">
        <v>13</v>
      </c>
      <c r="E94" s="92">
        <f>D94*$E$4</f>
        <v>3.25</v>
      </c>
      <c r="F94" s="92">
        <f>D94-E94</f>
        <v>9.75</v>
      </c>
      <c r="G94" s="93" t="s">
        <v>70</v>
      </c>
      <c r="H94" s="90"/>
      <c r="I94" s="91">
        <f>H94*F94</f>
        <v>0</v>
      </c>
      <c r="J94" s="91">
        <f>I94/1.21</f>
        <v>0</v>
      </c>
    </row>
    <row r="95" spans="1:15" s="95" customFormat="1" x14ac:dyDescent="0.35">
      <c r="A95" s="143" t="s">
        <v>101</v>
      </c>
      <c r="B95" s="143"/>
      <c r="C95" s="143"/>
      <c r="D95" s="143"/>
      <c r="E95" s="143"/>
      <c r="F95" s="143"/>
      <c r="G95" s="143"/>
      <c r="H95" s="143"/>
      <c r="I95" s="143"/>
      <c r="J95" s="143"/>
      <c r="K95" s="143"/>
      <c r="L95" s="143"/>
      <c r="M95" s="143"/>
      <c r="N95" s="143"/>
      <c r="O95" s="143"/>
    </row>
    <row r="96" spans="1:15" s="95" customFormat="1" x14ac:dyDescent="0.35">
      <c r="A96" s="143"/>
      <c r="B96" s="143"/>
      <c r="C96" s="143"/>
      <c r="D96" s="143"/>
      <c r="E96" s="143"/>
      <c r="F96" s="143"/>
      <c r="G96" s="143"/>
      <c r="H96" s="143"/>
      <c r="I96" s="143"/>
      <c r="J96" s="143"/>
      <c r="K96" s="143"/>
      <c r="L96" s="143"/>
      <c r="M96" s="143"/>
      <c r="N96" s="143"/>
      <c r="O96" s="143"/>
    </row>
    <row r="97" spans="1:15" s="95" customFormat="1" x14ac:dyDescent="0.35">
      <c r="A97" s="143"/>
      <c r="B97" s="143"/>
      <c r="C97" s="143"/>
      <c r="D97" s="143"/>
      <c r="E97" s="143"/>
      <c r="F97" s="143"/>
      <c r="G97" s="143"/>
      <c r="H97" s="143"/>
      <c r="I97" s="143"/>
      <c r="J97" s="143"/>
      <c r="K97" s="143"/>
      <c r="L97" s="143"/>
      <c r="M97" s="143"/>
      <c r="N97" s="143"/>
      <c r="O97" s="143"/>
    </row>
    <row r="98" spans="1:15" s="93" customFormat="1" x14ac:dyDescent="0.35">
      <c r="A98" s="90" t="s">
        <v>103</v>
      </c>
      <c r="B98" s="90" t="s">
        <v>231</v>
      </c>
      <c r="C98" s="90" t="s">
        <v>46</v>
      </c>
      <c r="D98" s="91">
        <v>45</v>
      </c>
      <c r="E98" s="92">
        <f t="shared" ref="E98:E103" si="24">D98*$E$4</f>
        <v>11.25</v>
      </c>
      <c r="F98" s="92">
        <f t="shared" ref="F98:F103" si="25">D98-E98</f>
        <v>33.75</v>
      </c>
      <c r="G98" s="90" t="s">
        <v>56</v>
      </c>
      <c r="H98" s="90"/>
      <c r="I98" s="91">
        <f t="shared" ref="I98:I103" si="26">H98*F98</f>
        <v>0</v>
      </c>
      <c r="J98" s="91">
        <f t="shared" ref="J98:J103" si="27">I98/1.21</f>
        <v>0</v>
      </c>
      <c r="K98" s="90"/>
      <c r="L98" s="90"/>
      <c r="M98" s="107"/>
      <c r="N98" s="108"/>
      <c r="O98" s="108"/>
    </row>
    <row r="99" spans="1:15" s="93" customFormat="1" x14ac:dyDescent="0.35">
      <c r="A99" s="90" t="s">
        <v>103</v>
      </c>
      <c r="B99" s="90" t="s">
        <v>231</v>
      </c>
      <c r="C99" s="90"/>
      <c r="D99" s="91">
        <v>45</v>
      </c>
      <c r="E99" s="92">
        <f t="shared" si="24"/>
        <v>11.25</v>
      </c>
      <c r="F99" s="92">
        <f t="shared" si="25"/>
        <v>33.75</v>
      </c>
      <c r="G99" s="90" t="s">
        <v>48</v>
      </c>
      <c r="H99" s="90"/>
      <c r="I99" s="91">
        <f t="shared" si="26"/>
        <v>0</v>
      </c>
      <c r="J99" s="91">
        <f t="shared" si="27"/>
        <v>0</v>
      </c>
      <c r="K99" s="90"/>
      <c r="L99" s="90"/>
      <c r="M99" s="108"/>
      <c r="N99" s="108"/>
      <c r="O99" s="108"/>
    </row>
    <row r="100" spans="1:15" s="93" customFormat="1" x14ac:dyDescent="0.35">
      <c r="A100" s="90" t="s">
        <v>103</v>
      </c>
      <c r="B100" s="90" t="s">
        <v>231</v>
      </c>
      <c r="C100" s="90"/>
      <c r="D100" s="91">
        <v>45</v>
      </c>
      <c r="E100" s="92">
        <f t="shared" si="24"/>
        <v>11.25</v>
      </c>
      <c r="F100" s="92">
        <f t="shared" si="25"/>
        <v>33.75</v>
      </c>
      <c r="G100" s="90" t="s">
        <v>57</v>
      </c>
      <c r="H100" s="90"/>
      <c r="I100" s="91">
        <f t="shared" si="26"/>
        <v>0</v>
      </c>
      <c r="J100" s="91">
        <f t="shared" si="27"/>
        <v>0</v>
      </c>
      <c r="K100" s="90"/>
      <c r="L100" s="90"/>
      <c r="M100" s="108"/>
      <c r="N100" s="108"/>
      <c r="O100" s="108"/>
    </row>
    <row r="101" spans="1:15" s="93" customFormat="1" x14ac:dyDescent="0.35">
      <c r="A101" s="90" t="s">
        <v>103</v>
      </c>
      <c r="B101" s="90" t="s">
        <v>231</v>
      </c>
      <c r="C101" s="90"/>
      <c r="D101" s="91">
        <v>45</v>
      </c>
      <c r="E101" s="92">
        <f t="shared" si="24"/>
        <v>11.25</v>
      </c>
      <c r="F101" s="92">
        <f t="shared" si="25"/>
        <v>33.75</v>
      </c>
      <c r="G101" s="90" t="s">
        <v>49</v>
      </c>
      <c r="H101" s="90"/>
      <c r="I101" s="91">
        <f t="shared" si="26"/>
        <v>0</v>
      </c>
      <c r="J101" s="91">
        <f t="shared" si="27"/>
        <v>0</v>
      </c>
      <c r="K101" s="90"/>
      <c r="L101" s="90"/>
      <c r="M101" s="108"/>
      <c r="N101" s="108"/>
      <c r="O101" s="108"/>
    </row>
    <row r="102" spans="1:15" s="93" customFormat="1" x14ac:dyDescent="0.35">
      <c r="A102" s="90" t="s">
        <v>103</v>
      </c>
      <c r="B102" s="90" t="s">
        <v>231</v>
      </c>
      <c r="C102" s="90"/>
      <c r="D102" s="91">
        <v>45</v>
      </c>
      <c r="E102" s="92">
        <f t="shared" si="24"/>
        <v>11.25</v>
      </c>
      <c r="F102" s="92">
        <f t="shared" si="25"/>
        <v>33.75</v>
      </c>
      <c r="G102" s="93" t="s">
        <v>51</v>
      </c>
      <c r="H102" s="90"/>
      <c r="I102" s="91">
        <f t="shared" si="26"/>
        <v>0</v>
      </c>
      <c r="J102" s="91">
        <f t="shared" si="27"/>
        <v>0</v>
      </c>
      <c r="K102" s="90"/>
      <c r="L102" s="90"/>
      <c r="M102" s="108"/>
      <c r="N102" s="108"/>
      <c r="O102" s="108"/>
    </row>
    <row r="103" spans="1:15" s="93" customFormat="1" x14ac:dyDescent="0.35">
      <c r="A103" s="90" t="s">
        <v>103</v>
      </c>
      <c r="B103" s="90" t="s">
        <v>231</v>
      </c>
      <c r="C103" s="90"/>
      <c r="D103" s="91">
        <v>45</v>
      </c>
      <c r="E103" s="92">
        <f t="shared" si="24"/>
        <v>11.25</v>
      </c>
      <c r="F103" s="92">
        <f t="shared" si="25"/>
        <v>33.75</v>
      </c>
      <c r="G103" s="93" t="s">
        <v>52</v>
      </c>
      <c r="H103" s="90"/>
      <c r="I103" s="91">
        <f t="shared" si="26"/>
        <v>0</v>
      </c>
      <c r="J103" s="91">
        <f t="shared" si="27"/>
        <v>0</v>
      </c>
      <c r="K103" s="90"/>
      <c r="L103" s="90"/>
      <c r="M103" s="108"/>
      <c r="N103" s="108"/>
      <c r="O103" s="108"/>
    </row>
    <row r="104" spans="1:15" s="95" customFormat="1" x14ac:dyDescent="0.35">
      <c r="A104" s="109"/>
      <c r="B104" s="109"/>
      <c r="C104" s="109"/>
      <c r="D104" s="110"/>
      <c r="E104" s="110"/>
      <c r="F104" s="110"/>
      <c r="G104" s="109"/>
      <c r="H104" s="111"/>
      <c r="I104" s="110"/>
      <c r="J104" s="110"/>
      <c r="K104" s="109"/>
      <c r="L104" s="109"/>
      <c r="M104" s="112"/>
      <c r="N104" s="112"/>
      <c r="O104" s="112"/>
    </row>
    <row r="105" spans="1:15" s="93" customFormat="1" x14ac:dyDescent="0.35">
      <c r="A105" s="90" t="s">
        <v>104</v>
      </c>
      <c r="B105" s="90" t="s">
        <v>232</v>
      </c>
      <c r="C105" s="90" t="s">
        <v>46</v>
      </c>
      <c r="D105" s="91">
        <v>45</v>
      </c>
      <c r="E105" s="92">
        <f t="shared" ref="E105:E110" si="28">D105*$E$4</f>
        <v>11.25</v>
      </c>
      <c r="F105" s="92">
        <f t="shared" ref="F105:F110" si="29">D105-E105</f>
        <v>33.75</v>
      </c>
      <c r="G105" s="90" t="s">
        <v>56</v>
      </c>
      <c r="H105" s="90"/>
      <c r="I105" s="91">
        <f t="shared" ref="I105:I110" si="30">H105*F105</f>
        <v>0</v>
      </c>
      <c r="J105" s="91">
        <f t="shared" ref="J105:J110" si="31">I105/1.21</f>
        <v>0</v>
      </c>
      <c r="M105" s="108"/>
      <c r="N105" s="108"/>
      <c r="O105" s="108"/>
    </row>
    <row r="106" spans="1:15" s="93" customFormat="1" x14ac:dyDescent="0.35">
      <c r="A106" s="90" t="s">
        <v>104</v>
      </c>
      <c r="B106" s="90" t="s">
        <v>232</v>
      </c>
      <c r="C106" s="90"/>
      <c r="D106" s="91">
        <v>45</v>
      </c>
      <c r="E106" s="92">
        <f t="shared" si="28"/>
        <v>11.25</v>
      </c>
      <c r="F106" s="92">
        <f t="shared" si="29"/>
        <v>33.75</v>
      </c>
      <c r="G106" s="90" t="s">
        <v>48</v>
      </c>
      <c r="H106" s="90"/>
      <c r="I106" s="91">
        <f t="shared" si="30"/>
        <v>0</v>
      </c>
      <c r="J106" s="91">
        <f t="shared" si="31"/>
        <v>0</v>
      </c>
      <c r="M106" s="108"/>
      <c r="N106" s="108"/>
      <c r="O106" s="108"/>
    </row>
    <row r="107" spans="1:15" s="93" customFormat="1" x14ac:dyDescent="0.35">
      <c r="A107" s="90" t="s">
        <v>104</v>
      </c>
      <c r="B107" s="90" t="s">
        <v>232</v>
      </c>
      <c r="C107" s="90"/>
      <c r="D107" s="91">
        <v>45</v>
      </c>
      <c r="E107" s="92">
        <f t="shared" si="28"/>
        <v>11.25</v>
      </c>
      <c r="F107" s="92">
        <f t="shared" si="29"/>
        <v>33.75</v>
      </c>
      <c r="G107" s="90" t="s">
        <v>57</v>
      </c>
      <c r="H107" s="90"/>
      <c r="I107" s="91">
        <f t="shared" si="30"/>
        <v>0</v>
      </c>
      <c r="J107" s="91">
        <f t="shared" si="31"/>
        <v>0</v>
      </c>
      <c r="M107" s="108"/>
      <c r="N107" s="108"/>
      <c r="O107" s="108"/>
    </row>
    <row r="108" spans="1:15" s="93" customFormat="1" x14ac:dyDescent="0.35">
      <c r="A108" s="90" t="s">
        <v>104</v>
      </c>
      <c r="B108" s="90" t="s">
        <v>232</v>
      </c>
      <c r="C108" s="90"/>
      <c r="D108" s="91">
        <v>45</v>
      </c>
      <c r="E108" s="92">
        <f t="shared" si="28"/>
        <v>11.25</v>
      </c>
      <c r="F108" s="92">
        <f t="shared" si="29"/>
        <v>33.75</v>
      </c>
      <c r="G108" s="90" t="s">
        <v>49</v>
      </c>
      <c r="H108" s="90"/>
      <c r="I108" s="91">
        <f t="shared" si="30"/>
        <v>0</v>
      </c>
      <c r="J108" s="91">
        <f t="shared" si="31"/>
        <v>0</v>
      </c>
      <c r="M108" s="108"/>
      <c r="N108" s="108"/>
      <c r="O108" s="108"/>
    </row>
    <row r="109" spans="1:15" s="93" customFormat="1" x14ac:dyDescent="0.35">
      <c r="A109" s="90" t="s">
        <v>104</v>
      </c>
      <c r="B109" s="90" t="s">
        <v>232</v>
      </c>
      <c r="C109" s="90"/>
      <c r="D109" s="91">
        <v>45</v>
      </c>
      <c r="E109" s="92">
        <f t="shared" si="28"/>
        <v>11.25</v>
      </c>
      <c r="F109" s="92">
        <f t="shared" si="29"/>
        <v>33.75</v>
      </c>
      <c r="G109" s="93" t="s">
        <v>51</v>
      </c>
      <c r="H109" s="90"/>
      <c r="I109" s="91">
        <f t="shared" si="30"/>
        <v>0</v>
      </c>
      <c r="J109" s="91">
        <f t="shared" si="31"/>
        <v>0</v>
      </c>
      <c r="M109" s="108"/>
      <c r="N109" s="108"/>
      <c r="O109" s="108"/>
    </row>
    <row r="110" spans="1:15" s="93" customFormat="1" x14ac:dyDescent="0.35">
      <c r="A110" s="90" t="s">
        <v>104</v>
      </c>
      <c r="B110" s="90" t="s">
        <v>232</v>
      </c>
      <c r="C110" s="90"/>
      <c r="D110" s="91">
        <v>45</v>
      </c>
      <c r="E110" s="92">
        <f t="shared" si="28"/>
        <v>11.25</v>
      </c>
      <c r="F110" s="92">
        <f t="shared" si="29"/>
        <v>33.75</v>
      </c>
      <c r="G110" s="93" t="s">
        <v>52</v>
      </c>
      <c r="H110" s="90"/>
      <c r="I110" s="91">
        <f t="shared" si="30"/>
        <v>0</v>
      </c>
      <c r="J110" s="91">
        <f t="shared" si="31"/>
        <v>0</v>
      </c>
      <c r="M110" s="108"/>
      <c r="N110" s="108"/>
      <c r="O110" s="108"/>
    </row>
    <row r="111" spans="1:15" s="95" customFormat="1" x14ac:dyDescent="0.35">
      <c r="A111" s="109"/>
      <c r="B111" s="109"/>
      <c r="C111" s="109"/>
      <c r="D111" s="110"/>
      <c r="E111" s="110"/>
      <c r="F111" s="110"/>
      <c r="G111" s="109"/>
      <c r="H111" s="111"/>
      <c r="I111" s="110"/>
      <c r="J111" s="110"/>
      <c r="K111" s="109"/>
      <c r="L111" s="109"/>
      <c r="M111" s="112"/>
      <c r="N111" s="112"/>
      <c r="O111" s="112"/>
    </row>
    <row r="112" spans="1:15" s="93" customFormat="1" x14ac:dyDescent="0.35">
      <c r="A112" s="90" t="s">
        <v>105</v>
      </c>
      <c r="B112" s="90" t="s">
        <v>233</v>
      </c>
      <c r="C112" s="90" t="s">
        <v>83</v>
      </c>
      <c r="D112" s="91">
        <v>45</v>
      </c>
      <c r="E112" s="92">
        <f t="shared" ref="E112:E117" si="32">D112*$E$4</f>
        <v>11.25</v>
      </c>
      <c r="F112" s="92">
        <f t="shared" ref="F112:F117" si="33">D112-E112</f>
        <v>33.75</v>
      </c>
      <c r="G112" s="90" t="s">
        <v>56</v>
      </c>
      <c r="H112" s="90"/>
      <c r="I112" s="91">
        <f t="shared" ref="I112:I117" si="34">H112*F112</f>
        <v>0</v>
      </c>
      <c r="J112" s="91">
        <f t="shared" ref="J112:J117" si="35">I112/1.21</f>
        <v>0</v>
      </c>
    </row>
    <row r="113" spans="1:15" s="93" customFormat="1" x14ac:dyDescent="0.35">
      <c r="A113" s="90" t="s">
        <v>105</v>
      </c>
      <c r="B113" s="90" t="s">
        <v>233</v>
      </c>
      <c r="C113" s="90"/>
      <c r="D113" s="91">
        <v>45</v>
      </c>
      <c r="E113" s="92">
        <f t="shared" si="32"/>
        <v>11.25</v>
      </c>
      <c r="F113" s="92">
        <f t="shared" si="33"/>
        <v>33.75</v>
      </c>
      <c r="G113" s="90" t="s">
        <v>48</v>
      </c>
      <c r="H113" s="90"/>
      <c r="I113" s="91">
        <f t="shared" si="34"/>
        <v>0</v>
      </c>
      <c r="J113" s="91">
        <f t="shared" si="35"/>
        <v>0</v>
      </c>
    </row>
    <row r="114" spans="1:15" s="93" customFormat="1" x14ac:dyDescent="0.35">
      <c r="A114" s="90" t="s">
        <v>105</v>
      </c>
      <c r="B114" s="90" t="s">
        <v>233</v>
      </c>
      <c r="C114" s="90"/>
      <c r="D114" s="91">
        <v>45</v>
      </c>
      <c r="E114" s="92">
        <f t="shared" si="32"/>
        <v>11.25</v>
      </c>
      <c r="F114" s="92">
        <f t="shared" si="33"/>
        <v>33.75</v>
      </c>
      <c r="G114" s="90" t="s">
        <v>57</v>
      </c>
      <c r="H114" s="90"/>
      <c r="I114" s="91">
        <f t="shared" si="34"/>
        <v>0</v>
      </c>
      <c r="J114" s="91">
        <f t="shared" si="35"/>
        <v>0</v>
      </c>
    </row>
    <row r="115" spans="1:15" s="93" customFormat="1" x14ac:dyDescent="0.35">
      <c r="A115" s="90" t="s">
        <v>105</v>
      </c>
      <c r="B115" s="90" t="s">
        <v>233</v>
      </c>
      <c r="C115" s="90"/>
      <c r="D115" s="91">
        <v>45</v>
      </c>
      <c r="E115" s="92">
        <f t="shared" si="32"/>
        <v>11.25</v>
      </c>
      <c r="F115" s="92">
        <f t="shared" si="33"/>
        <v>33.75</v>
      </c>
      <c r="G115" s="90" t="s">
        <v>49</v>
      </c>
      <c r="H115" s="90"/>
      <c r="I115" s="91">
        <f t="shared" si="34"/>
        <v>0</v>
      </c>
      <c r="J115" s="91">
        <f t="shared" si="35"/>
        <v>0</v>
      </c>
    </row>
    <row r="116" spans="1:15" s="93" customFormat="1" x14ac:dyDescent="0.35">
      <c r="A116" s="90" t="s">
        <v>105</v>
      </c>
      <c r="B116" s="90" t="s">
        <v>233</v>
      </c>
      <c r="C116" s="90"/>
      <c r="D116" s="91">
        <v>45</v>
      </c>
      <c r="E116" s="92">
        <f t="shared" si="32"/>
        <v>11.25</v>
      </c>
      <c r="F116" s="92">
        <f t="shared" si="33"/>
        <v>33.75</v>
      </c>
      <c r="G116" s="93" t="s">
        <v>51</v>
      </c>
      <c r="H116" s="90"/>
      <c r="I116" s="91">
        <f t="shared" si="34"/>
        <v>0</v>
      </c>
      <c r="J116" s="91">
        <f t="shared" si="35"/>
        <v>0</v>
      </c>
    </row>
    <row r="117" spans="1:15" s="93" customFormat="1" x14ac:dyDescent="0.35">
      <c r="A117" s="90" t="s">
        <v>105</v>
      </c>
      <c r="B117" s="90" t="s">
        <v>233</v>
      </c>
      <c r="C117" s="90"/>
      <c r="D117" s="91">
        <v>45</v>
      </c>
      <c r="E117" s="92">
        <f t="shared" si="32"/>
        <v>11.25</v>
      </c>
      <c r="F117" s="92">
        <f t="shared" si="33"/>
        <v>33.75</v>
      </c>
      <c r="G117" s="93" t="s">
        <v>52</v>
      </c>
      <c r="H117" s="90"/>
      <c r="I117" s="91">
        <f t="shared" si="34"/>
        <v>0</v>
      </c>
      <c r="J117" s="91">
        <f t="shared" si="35"/>
        <v>0</v>
      </c>
    </row>
    <row r="118" spans="1:15" s="95" customFormat="1" x14ac:dyDescent="0.35">
      <c r="A118" s="109"/>
      <c r="B118" s="109"/>
      <c r="C118" s="109"/>
      <c r="D118" s="110"/>
      <c r="E118" s="110"/>
      <c r="F118" s="110"/>
      <c r="G118" s="109"/>
      <c r="H118" s="111"/>
      <c r="I118" s="110"/>
      <c r="J118" s="110"/>
      <c r="K118" s="109"/>
      <c r="L118" s="109"/>
      <c r="M118" s="112"/>
      <c r="N118" s="112"/>
      <c r="O118" s="112"/>
    </row>
    <row r="119" spans="1:15" s="93" customFormat="1" x14ac:dyDescent="0.35">
      <c r="A119" s="90" t="s">
        <v>106</v>
      </c>
      <c r="B119" s="90" t="s">
        <v>234</v>
      </c>
      <c r="C119" s="90" t="s">
        <v>46</v>
      </c>
      <c r="D119" s="91">
        <v>25</v>
      </c>
      <c r="E119" s="92">
        <f t="shared" ref="E119:E124" si="36">D119*$E$4</f>
        <v>6.25</v>
      </c>
      <c r="F119" s="92">
        <f t="shared" ref="F119:F124" si="37">D119-E119</f>
        <v>18.75</v>
      </c>
      <c r="G119" s="90" t="s">
        <v>56</v>
      </c>
      <c r="H119" s="90"/>
      <c r="I119" s="91">
        <f t="shared" ref="I119:I124" si="38">H119*F119</f>
        <v>0</v>
      </c>
      <c r="J119" s="91">
        <f t="shared" ref="J119:J124" si="39">I119/1.21</f>
        <v>0</v>
      </c>
      <c r="M119" s="108"/>
      <c r="N119" s="108"/>
      <c r="O119" s="108"/>
    </row>
    <row r="120" spans="1:15" s="93" customFormat="1" x14ac:dyDescent="0.35">
      <c r="A120" s="90" t="s">
        <v>106</v>
      </c>
      <c r="B120" s="90" t="s">
        <v>234</v>
      </c>
      <c r="C120" s="90"/>
      <c r="D120" s="91">
        <v>25</v>
      </c>
      <c r="E120" s="92">
        <f t="shared" si="36"/>
        <v>6.25</v>
      </c>
      <c r="F120" s="92">
        <f t="shared" si="37"/>
        <v>18.75</v>
      </c>
      <c r="G120" s="90" t="s">
        <v>48</v>
      </c>
      <c r="H120" s="90"/>
      <c r="I120" s="91">
        <f t="shared" si="38"/>
        <v>0</v>
      </c>
      <c r="J120" s="91">
        <f t="shared" si="39"/>
        <v>0</v>
      </c>
      <c r="M120" s="108"/>
      <c r="N120" s="108"/>
      <c r="O120" s="108"/>
    </row>
    <row r="121" spans="1:15" s="93" customFormat="1" x14ac:dyDescent="0.35">
      <c r="A121" s="90" t="s">
        <v>106</v>
      </c>
      <c r="B121" s="90" t="s">
        <v>234</v>
      </c>
      <c r="C121" s="90"/>
      <c r="D121" s="91">
        <v>25</v>
      </c>
      <c r="E121" s="92">
        <f t="shared" si="36"/>
        <v>6.25</v>
      </c>
      <c r="F121" s="92">
        <f t="shared" si="37"/>
        <v>18.75</v>
      </c>
      <c r="G121" s="90" t="s">
        <v>57</v>
      </c>
      <c r="H121" s="90"/>
      <c r="I121" s="91">
        <f t="shared" si="38"/>
        <v>0</v>
      </c>
      <c r="J121" s="91">
        <f t="shared" si="39"/>
        <v>0</v>
      </c>
      <c r="M121" s="108"/>
      <c r="N121" s="108"/>
      <c r="O121" s="108"/>
    </row>
    <row r="122" spans="1:15" s="93" customFormat="1" x14ac:dyDescent="0.35">
      <c r="A122" s="90" t="s">
        <v>106</v>
      </c>
      <c r="B122" s="90" t="s">
        <v>234</v>
      </c>
      <c r="C122" s="90"/>
      <c r="D122" s="91">
        <v>25</v>
      </c>
      <c r="E122" s="92">
        <f t="shared" si="36"/>
        <v>6.25</v>
      </c>
      <c r="F122" s="92">
        <f t="shared" si="37"/>
        <v>18.75</v>
      </c>
      <c r="G122" s="90" t="s">
        <v>49</v>
      </c>
      <c r="H122" s="90"/>
      <c r="I122" s="91">
        <f t="shared" si="38"/>
        <v>0</v>
      </c>
      <c r="J122" s="91">
        <f t="shared" si="39"/>
        <v>0</v>
      </c>
      <c r="M122" s="108"/>
      <c r="N122" s="108"/>
      <c r="O122" s="108"/>
    </row>
    <row r="123" spans="1:15" s="93" customFormat="1" x14ac:dyDescent="0.35">
      <c r="A123" s="90" t="s">
        <v>106</v>
      </c>
      <c r="B123" s="90" t="s">
        <v>234</v>
      </c>
      <c r="C123" s="90"/>
      <c r="D123" s="91">
        <v>25</v>
      </c>
      <c r="E123" s="92">
        <f t="shared" si="36"/>
        <v>6.25</v>
      </c>
      <c r="F123" s="92">
        <f>D123-E123</f>
        <v>18.75</v>
      </c>
      <c r="G123" s="93" t="s">
        <v>51</v>
      </c>
      <c r="H123" s="90"/>
      <c r="I123" s="91">
        <f t="shared" si="38"/>
        <v>0</v>
      </c>
      <c r="J123" s="91">
        <f t="shared" si="39"/>
        <v>0</v>
      </c>
      <c r="M123" s="108"/>
      <c r="N123" s="108"/>
      <c r="O123" s="108"/>
    </row>
    <row r="124" spans="1:15" s="93" customFormat="1" x14ac:dyDescent="0.35">
      <c r="A124" s="90" t="s">
        <v>106</v>
      </c>
      <c r="B124" s="90" t="s">
        <v>234</v>
      </c>
      <c r="C124" s="90"/>
      <c r="D124" s="91">
        <v>25</v>
      </c>
      <c r="E124" s="92">
        <f t="shared" si="36"/>
        <v>6.25</v>
      </c>
      <c r="F124" s="92">
        <f t="shared" si="37"/>
        <v>18.75</v>
      </c>
      <c r="G124" s="93" t="s">
        <v>52</v>
      </c>
      <c r="H124" s="90"/>
      <c r="I124" s="91">
        <f t="shared" si="38"/>
        <v>0</v>
      </c>
      <c r="J124" s="91">
        <f t="shared" si="39"/>
        <v>0</v>
      </c>
      <c r="M124" s="108"/>
      <c r="N124" s="108"/>
      <c r="O124" s="108"/>
    </row>
    <row r="125" spans="1:15" s="95" customFormat="1" x14ac:dyDescent="0.35">
      <c r="A125" s="109"/>
      <c r="B125" s="109"/>
      <c r="C125" s="109"/>
      <c r="D125" s="110"/>
      <c r="E125" s="110"/>
      <c r="F125" s="110"/>
      <c r="G125" s="109"/>
      <c r="H125" s="111"/>
      <c r="I125" s="110"/>
      <c r="J125" s="110"/>
      <c r="K125" s="109"/>
      <c r="L125" s="109"/>
      <c r="M125" s="112"/>
      <c r="N125" s="112"/>
      <c r="O125" s="112"/>
    </row>
    <row r="126" spans="1:15" s="93" customFormat="1" x14ac:dyDescent="0.35">
      <c r="A126" s="93" t="s">
        <v>107</v>
      </c>
      <c r="B126" s="93" t="s">
        <v>235</v>
      </c>
      <c r="C126" s="93" t="s">
        <v>83</v>
      </c>
      <c r="D126" s="91">
        <v>25</v>
      </c>
      <c r="E126" s="92">
        <f t="shared" ref="E126:E131" si="40">D126*$E$4</f>
        <v>6.25</v>
      </c>
      <c r="F126" s="92">
        <f t="shared" ref="F126:F131" si="41">D126-E126</f>
        <v>18.75</v>
      </c>
      <c r="G126" s="90" t="s">
        <v>56</v>
      </c>
      <c r="H126" s="90"/>
      <c r="I126" s="91">
        <f t="shared" ref="I126:I131" si="42">H126*F126</f>
        <v>0</v>
      </c>
      <c r="J126" s="91">
        <f t="shared" ref="J126:J131" si="43">I126/1.21</f>
        <v>0</v>
      </c>
    </row>
    <row r="127" spans="1:15" s="93" customFormat="1" x14ac:dyDescent="0.35">
      <c r="A127" s="93" t="s">
        <v>107</v>
      </c>
      <c r="B127" s="93" t="s">
        <v>235</v>
      </c>
      <c r="D127" s="91">
        <v>25</v>
      </c>
      <c r="E127" s="92">
        <f t="shared" si="40"/>
        <v>6.25</v>
      </c>
      <c r="F127" s="92">
        <f t="shared" si="41"/>
        <v>18.75</v>
      </c>
      <c r="G127" s="90" t="s">
        <v>48</v>
      </c>
      <c r="H127" s="90"/>
      <c r="I127" s="91">
        <f t="shared" si="42"/>
        <v>0</v>
      </c>
      <c r="J127" s="91">
        <f t="shared" si="43"/>
        <v>0</v>
      </c>
    </row>
    <row r="128" spans="1:15" s="93" customFormat="1" x14ac:dyDescent="0.35">
      <c r="A128" s="93" t="s">
        <v>107</v>
      </c>
      <c r="B128" s="93" t="s">
        <v>235</v>
      </c>
      <c r="D128" s="91">
        <v>25</v>
      </c>
      <c r="E128" s="92">
        <f t="shared" si="40"/>
        <v>6.25</v>
      </c>
      <c r="F128" s="92">
        <f t="shared" si="41"/>
        <v>18.75</v>
      </c>
      <c r="G128" s="90" t="s">
        <v>57</v>
      </c>
      <c r="H128" s="90"/>
      <c r="I128" s="91">
        <f t="shared" si="42"/>
        <v>0</v>
      </c>
      <c r="J128" s="91">
        <f t="shared" si="43"/>
        <v>0</v>
      </c>
    </row>
    <row r="129" spans="1:15" s="93" customFormat="1" x14ac:dyDescent="0.35">
      <c r="A129" s="93" t="s">
        <v>107</v>
      </c>
      <c r="B129" s="93" t="s">
        <v>235</v>
      </c>
      <c r="D129" s="91">
        <v>25</v>
      </c>
      <c r="E129" s="92">
        <f t="shared" si="40"/>
        <v>6.25</v>
      </c>
      <c r="F129" s="92">
        <f t="shared" si="41"/>
        <v>18.75</v>
      </c>
      <c r="G129" s="90" t="s">
        <v>49</v>
      </c>
      <c r="H129" s="90"/>
      <c r="I129" s="91">
        <f t="shared" si="42"/>
        <v>0</v>
      </c>
      <c r="J129" s="91">
        <f t="shared" si="43"/>
        <v>0</v>
      </c>
    </row>
    <row r="130" spans="1:15" s="93" customFormat="1" x14ac:dyDescent="0.35">
      <c r="A130" s="93" t="s">
        <v>107</v>
      </c>
      <c r="B130" s="93" t="s">
        <v>235</v>
      </c>
      <c r="D130" s="91">
        <v>25</v>
      </c>
      <c r="E130" s="92">
        <f t="shared" si="40"/>
        <v>6.25</v>
      </c>
      <c r="F130" s="92">
        <f t="shared" si="41"/>
        <v>18.75</v>
      </c>
      <c r="G130" s="93" t="s">
        <v>51</v>
      </c>
      <c r="H130" s="90"/>
      <c r="I130" s="91">
        <f t="shared" si="42"/>
        <v>0</v>
      </c>
      <c r="J130" s="91">
        <f t="shared" si="43"/>
        <v>0</v>
      </c>
    </row>
    <row r="131" spans="1:15" s="93" customFormat="1" x14ac:dyDescent="0.35">
      <c r="A131" s="93" t="s">
        <v>107</v>
      </c>
      <c r="B131" s="93" t="s">
        <v>235</v>
      </c>
      <c r="D131" s="91">
        <v>25</v>
      </c>
      <c r="E131" s="92">
        <f t="shared" si="40"/>
        <v>6.25</v>
      </c>
      <c r="F131" s="92">
        <f t="shared" si="41"/>
        <v>18.75</v>
      </c>
      <c r="G131" s="93" t="s">
        <v>52</v>
      </c>
      <c r="H131" s="90"/>
      <c r="I131" s="91">
        <f t="shared" si="42"/>
        <v>0</v>
      </c>
      <c r="J131" s="91">
        <f t="shared" si="43"/>
        <v>0</v>
      </c>
    </row>
    <row r="132" spans="1:15" s="95" customFormat="1" x14ac:dyDescent="0.35">
      <c r="A132" s="109"/>
      <c r="B132" s="109"/>
      <c r="C132" s="109"/>
      <c r="D132" s="110"/>
      <c r="E132" s="110"/>
      <c r="F132" s="110"/>
      <c r="G132" s="109"/>
      <c r="H132" s="111"/>
      <c r="I132" s="110"/>
      <c r="J132" s="110"/>
      <c r="K132" s="109"/>
      <c r="L132" s="109"/>
      <c r="M132" s="112"/>
      <c r="N132" s="112"/>
      <c r="O132" s="112"/>
    </row>
    <row r="133" spans="1:15" s="93" customFormat="1" x14ac:dyDescent="0.35">
      <c r="A133" s="93" t="s">
        <v>157</v>
      </c>
      <c r="B133" s="90" t="s">
        <v>236</v>
      </c>
      <c r="C133" s="93" t="s">
        <v>83</v>
      </c>
      <c r="D133" s="91">
        <v>45</v>
      </c>
      <c r="E133" s="92">
        <f>D133*$E$4</f>
        <v>11.25</v>
      </c>
      <c r="F133" s="92">
        <f>D133-E133</f>
        <v>33.75</v>
      </c>
      <c r="G133" s="90" t="s">
        <v>56</v>
      </c>
      <c r="H133" s="90"/>
      <c r="I133" s="91">
        <f>H133*F133</f>
        <v>0</v>
      </c>
      <c r="J133" s="91">
        <f>I133/1.21</f>
        <v>0</v>
      </c>
    </row>
    <row r="134" spans="1:15" s="93" customFormat="1" x14ac:dyDescent="0.35">
      <c r="A134" s="93" t="s">
        <v>157</v>
      </c>
      <c r="B134" s="90" t="s">
        <v>236</v>
      </c>
      <c r="D134" s="91">
        <v>45</v>
      </c>
      <c r="E134" s="92">
        <f>D134*$E$4</f>
        <v>11.25</v>
      </c>
      <c r="F134" s="92">
        <f>D134-E134</f>
        <v>33.75</v>
      </c>
      <c r="G134" s="90" t="s">
        <v>48</v>
      </c>
      <c r="H134" s="90"/>
      <c r="I134" s="91">
        <f>H134*F134</f>
        <v>0</v>
      </c>
      <c r="J134" s="91">
        <f>I134/1.21</f>
        <v>0</v>
      </c>
    </row>
    <row r="135" spans="1:15" s="93" customFormat="1" x14ac:dyDescent="0.35">
      <c r="A135" s="93" t="s">
        <v>157</v>
      </c>
      <c r="B135" s="90" t="s">
        <v>236</v>
      </c>
      <c r="D135" s="91">
        <v>45</v>
      </c>
      <c r="E135" s="92">
        <f>D135*$E$4</f>
        <v>11.25</v>
      </c>
      <c r="F135" s="92">
        <f>D135-E135</f>
        <v>33.75</v>
      </c>
      <c r="G135" s="90" t="s">
        <v>57</v>
      </c>
      <c r="H135" s="90"/>
      <c r="I135" s="91">
        <f>H135*F135</f>
        <v>0</v>
      </c>
      <c r="J135" s="91">
        <f>I135/1.21</f>
        <v>0</v>
      </c>
    </row>
    <row r="136" spans="1:15" s="93" customFormat="1" x14ac:dyDescent="0.35">
      <c r="A136" s="93" t="s">
        <v>157</v>
      </c>
      <c r="B136" s="90" t="s">
        <v>236</v>
      </c>
      <c r="D136" s="91">
        <v>45</v>
      </c>
      <c r="E136" s="92">
        <f>D136*$E$4</f>
        <v>11.25</v>
      </c>
      <c r="F136" s="92">
        <f>D136-E136</f>
        <v>33.75</v>
      </c>
      <c r="G136" s="90" t="s">
        <v>49</v>
      </c>
      <c r="H136" s="90"/>
      <c r="I136" s="91">
        <f>H136*F136</f>
        <v>0</v>
      </c>
      <c r="J136" s="91">
        <f>I136/1.21</f>
        <v>0</v>
      </c>
    </row>
    <row r="137" spans="1:15" s="93" customFormat="1" x14ac:dyDescent="0.35">
      <c r="A137" s="93" t="s">
        <v>157</v>
      </c>
      <c r="B137" s="90" t="s">
        <v>236</v>
      </c>
      <c r="D137" s="91">
        <v>45</v>
      </c>
      <c r="E137" s="92">
        <f>D137*$E$4</f>
        <v>11.25</v>
      </c>
      <c r="F137" s="92">
        <f>D137-E137</f>
        <v>33.75</v>
      </c>
      <c r="G137" s="93" t="s">
        <v>51</v>
      </c>
      <c r="H137" s="90"/>
      <c r="I137" s="91">
        <f>H137*F137</f>
        <v>0</v>
      </c>
      <c r="J137" s="91">
        <f>I137/1.21</f>
        <v>0</v>
      </c>
    </row>
    <row r="138" spans="1:15" s="95" customFormat="1" x14ac:dyDescent="0.35">
      <c r="A138" s="143" t="s">
        <v>130</v>
      </c>
      <c r="B138" s="143"/>
      <c r="C138" s="143"/>
      <c r="D138" s="143"/>
      <c r="E138" s="143"/>
      <c r="F138" s="143"/>
      <c r="G138" s="143"/>
      <c r="H138" s="143"/>
      <c r="I138" s="143"/>
      <c r="J138" s="143"/>
      <c r="K138" s="143"/>
      <c r="L138" s="143"/>
      <c r="M138" s="143"/>
      <c r="N138" s="143"/>
      <c r="O138" s="143"/>
    </row>
    <row r="139" spans="1:15" s="95" customFormat="1" x14ac:dyDescent="0.35">
      <c r="A139" s="143"/>
      <c r="B139" s="143"/>
      <c r="C139" s="143"/>
      <c r="D139" s="143"/>
      <c r="E139" s="143"/>
      <c r="F139" s="143"/>
      <c r="G139" s="143"/>
      <c r="H139" s="143"/>
      <c r="I139" s="143"/>
      <c r="J139" s="143"/>
      <c r="K139" s="143"/>
      <c r="L139" s="143"/>
      <c r="M139" s="143"/>
      <c r="N139" s="143"/>
      <c r="O139" s="143"/>
    </row>
    <row r="140" spans="1:15" s="95" customFormat="1" x14ac:dyDescent="0.35">
      <c r="A140" s="143"/>
      <c r="B140" s="143"/>
      <c r="C140" s="143"/>
      <c r="D140" s="143"/>
      <c r="E140" s="143"/>
      <c r="F140" s="143"/>
      <c r="G140" s="143"/>
      <c r="H140" s="143"/>
      <c r="I140" s="143"/>
      <c r="J140" s="143"/>
      <c r="K140" s="143"/>
      <c r="L140" s="143"/>
      <c r="M140" s="143"/>
      <c r="N140" s="143"/>
      <c r="O140" s="143"/>
    </row>
    <row r="141" spans="1:15" s="93" customFormat="1" x14ac:dyDescent="0.35">
      <c r="A141" s="90" t="s">
        <v>90</v>
      </c>
      <c r="B141" s="90" t="s">
        <v>237</v>
      </c>
      <c r="C141" s="90" t="s">
        <v>2</v>
      </c>
      <c r="D141" s="91">
        <v>45</v>
      </c>
      <c r="E141" s="92">
        <f t="shared" ref="E141:E147" si="44">D141*$E$4</f>
        <v>11.25</v>
      </c>
      <c r="F141" s="92">
        <f t="shared" ref="F141:F147" si="45">D141-E141</f>
        <v>33.75</v>
      </c>
      <c r="G141" s="93" t="s">
        <v>56</v>
      </c>
      <c r="H141" s="90"/>
      <c r="I141" s="114">
        <f t="shared" ref="I141:I147" si="46">H141*F141</f>
        <v>0</v>
      </c>
      <c r="J141" s="114">
        <f t="shared" ref="J141:J147" si="47">I141/1.21</f>
        <v>0</v>
      </c>
      <c r="K141" s="90"/>
      <c r="L141" s="90"/>
      <c r="M141" s="108"/>
      <c r="N141" s="108"/>
      <c r="O141" s="108"/>
    </row>
    <row r="142" spans="1:15" s="93" customFormat="1" x14ac:dyDescent="0.35">
      <c r="A142" s="90" t="s">
        <v>90</v>
      </c>
      <c r="B142" s="90" t="s">
        <v>237</v>
      </c>
      <c r="C142" s="90"/>
      <c r="D142" s="91">
        <v>45</v>
      </c>
      <c r="E142" s="92">
        <f t="shared" si="44"/>
        <v>11.25</v>
      </c>
      <c r="F142" s="92">
        <f t="shared" si="45"/>
        <v>33.75</v>
      </c>
      <c r="G142" s="93" t="s">
        <v>48</v>
      </c>
      <c r="H142" s="90"/>
      <c r="I142" s="114">
        <f t="shared" si="46"/>
        <v>0</v>
      </c>
      <c r="J142" s="114">
        <f t="shared" si="47"/>
        <v>0</v>
      </c>
      <c r="K142" s="90"/>
      <c r="L142" s="90"/>
      <c r="M142" s="108"/>
      <c r="N142" s="108"/>
      <c r="O142" s="108"/>
    </row>
    <row r="143" spans="1:15" s="93" customFormat="1" x14ac:dyDescent="0.35">
      <c r="A143" s="90" t="s">
        <v>90</v>
      </c>
      <c r="B143" s="90" t="s">
        <v>237</v>
      </c>
      <c r="C143" s="90"/>
      <c r="D143" s="91">
        <v>45</v>
      </c>
      <c r="E143" s="92">
        <f t="shared" si="44"/>
        <v>11.25</v>
      </c>
      <c r="F143" s="92">
        <f t="shared" si="45"/>
        <v>33.75</v>
      </c>
      <c r="G143" s="93" t="s">
        <v>50</v>
      </c>
      <c r="H143" s="90"/>
      <c r="I143" s="114">
        <f t="shared" si="46"/>
        <v>0</v>
      </c>
      <c r="J143" s="114">
        <f t="shared" si="47"/>
        <v>0</v>
      </c>
      <c r="K143" s="90"/>
      <c r="L143" s="90"/>
      <c r="M143" s="108"/>
      <c r="N143" s="108"/>
      <c r="O143" s="108"/>
    </row>
    <row r="144" spans="1:15" s="93" customFormat="1" x14ac:dyDescent="0.35">
      <c r="A144" s="90" t="s">
        <v>90</v>
      </c>
      <c r="B144" s="90" t="s">
        <v>237</v>
      </c>
      <c r="C144" s="90"/>
      <c r="D144" s="91">
        <v>45</v>
      </c>
      <c r="E144" s="92">
        <f t="shared" si="44"/>
        <v>11.25</v>
      </c>
      <c r="F144" s="92">
        <f t="shared" si="45"/>
        <v>33.75</v>
      </c>
      <c r="G144" s="93" t="s">
        <v>49</v>
      </c>
      <c r="H144" s="90"/>
      <c r="I144" s="114">
        <f t="shared" si="46"/>
        <v>0</v>
      </c>
      <c r="J144" s="114">
        <f t="shared" si="47"/>
        <v>0</v>
      </c>
      <c r="K144" s="90"/>
      <c r="L144" s="90"/>
      <c r="M144" s="108"/>
      <c r="N144" s="108"/>
      <c r="O144" s="108"/>
    </row>
    <row r="145" spans="1:15" s="93" customFormat="1" x14ac:dyDescent="0.35">
      <c r="A145" s="90" t="s">
        <v>90</v>
      </c>
      <c r="B145" s="90" t="s">
        <v>237</v>
      </c>
      <c r="C145" s="90"/>
      <c r="D145" s="91">
        <v>45</v>
      </c>
      <c r="E145" s="92">
        <f t="shared" si="44"/>
        <v>11.25</v>
      </c>
      <c r="F145" s="92">
        <f t="shared" si="45"/>
        <v>33.75</v>
      </c>
      <c r="G145" s="93" t="s">
        <v>51</v>
      </c>
      <c r="H145" s="90"/>
      <c r="I145" s="114">
        <f t="shared" si="46"/>
        <v>0</v>
      </c>
      <c r="J145" s="114">
        <f t="shared" si="47"/>
        <v>0</v>
      </c>
      <c r="K145" s="90"/>
      <c r="L145" s="90"/>
      <c r="M145" s="108"/>
      <c r="N145" s="108"/>
      <c r="O145" s="108"/>
    </row>
    <row r="146" spans="1:15" s="93" customFormat="1" x14ac:dyDescent="0.35">
      <c r="A146" s="90" t="s">
        <v>90</v>
      </c>
      <c r="B146" s="90" t="s">
        <v>237</v>
      </c>
      <c r="C146" s="90"/>
      <c r="D146" s="91">
        <v>45</v>
      </c>
      <c r="E146" s="92">
        <f t="shared" si="44"/>
        <v>11.25</v>
      </c>
      <c r="F146" s="92">
        <f t="shared" si="45"/>
        <v>33.75</v>
      </c>
      <c r="G146" s="93" t="s">
        <v>52</v>
      </c>
      <c r="H146" s="90"/>
      <c r="I146" s="114">
        <f t="shared" si="46"/>
        <v>0</v>
      </c>
      <c r="J146" s="114">
        <f t="shared" si="47"/>
        <v>0</v>
      </c>
      <c r="K146" s="90"/>
      <c r="L146" s="90"/>
      <c r="M146" s="108"/>
      <c r="N146" s="108"/>
      <c r="O146" s="108"/>
    </row>
    <row r="147" spans="1:15" s="93" customFormat="1" x14ac:dyDescent="0.35">
      <c r="A147" s="90" t="s">
        <v>90</v>
      </c>
      <c r="B147" s="90" t="s">
        <v>237</v>
      </c>
      <c r="C147" s="90"/>
      <c r="D147" s="91">
        <v>45</v>
      </c>
      <c r="E147" s="92">
        <f t="shared" si="44"/>
        <v>11.25</v>
      </c>
      <c r="F147" s="92">
        <f t="shared" si="45"/>
        <v>33.75</v>
      </c>
      <c r="G147" s="93" t="s">
        <v>186</v>
      </c>
      <c r="H147" s="90"/>
      <c r="I147" s="114">
        <f t="shared" si="46"/>
        <v>0</v>
      </c>
      <c r="J147" s="114">
        <f t="shared" si="47"/>
        <v>0</v>
      </c>
      <c r="K147" s="90"/>
      <c r="L147" s="90"/>
      <c r="M147" s="108"/>
      <c r="N147" s="108"/>
      <c r="O147" s="108"/>
    </row>
    <row r="148" spans="1:15" s="95" customFormat="1" x14ac:dyDescent="0.35">
      <c r="A148" s="109"/>
      <c r="B148" s="109"/>
      <c r="C148" s="109"/>
      <c r="D148" s="110"/>
      <c r="E148" s="110"/>
      <c r="F148" s="110"/>
      <c r="G148" s="109"/>
      <c r="H148" s="111"/>
      <c r="I148" s="110"/>
      <c r="J148" s="110"/>
      <c r="K148" s="109"/>
      <c r="L148" s="109"/>
      <c r="M148" s="112"/>
      <c r="N148" s="112"/>
      <c r="O148" s="112"/>
    </row>
    <row r="149" spans="1:15" s="93" customFormat="1" x14ac:dyDescent="0.35">
      <c r="A149" s="90" t="s">
        <v>92</v>
      </c>
      <c r="B149" s="93" t="s">
        <v>238</v>
      </c>
      <c r="C149" s="90" t="s">
        <v>2</v>
      </c>
      <c r="D149" s="91">
        <v>45</v>
      </c>
      <c r="E149" s="92">
        <f t="shared" ref="E149:E155" si="48">D149*$E$4</f>
        <v>11.25</v>
      </c>
      <c r="F149" s="92">
        <f t="shared" ref="F149:F155" si="49">D149-E149</f>
        <v>33.75</v>
      </c>
      <c r="G149" s="93" t="s">
        <v>56</v>
      </c>
      <c r="H149" s="90"/>
      <c r="I149" s="114">
        <f t="shared" ref="I149:I155" si="50">H149*F149</f>
        <v>0</v>
      </c>
      <c r="J149" s="114">
        <f t="shared" ref="J149:J155" si="51">I149/1.21</f>
        <v>0</v>
      </c>
      <c r="K149" s="90"/>
      <c r="L149" s="90"/>
      <c r="M149" s="108"/>
      <c r="N149" s="108"/>
      <c r="O149" s="108"/>
    </row>
    <row r="150" spans="1:15" s="93" customFormat="1" x14ac:dyDescent="0.35">
      <c r="A150" s="90" t="s">
        <v>92</v>
      </c>
      <c r="B150" s="93" t="s">
        <v>238</v>
      </c>
      <c r="C150" s="90"/>
      <c r="D150" s="91">
        <v>45</v>
      </c>
      <c r="E150" s="92">
        <f t="shared" si="48"/>
        <v>11.25</v>
      </c>
      <c r="F150" s="92">
        <f t="shared" si="49"/>
        <v>33.75</v>
      </c>
      <c r="G150" s="93" t="s">
        <v>48</v>
      </c>
      <c r="H150" s="90"/>
      <c r="I150" s="114">
        <f t="shared" si="50"/>
        <v>0</v>
      </c>
      <c r="J150" s="114">
        <f t="shared" si="51"/>
        <v>0</v>
      </c>
      <c r="K150" s="90"/>
      <c r="L150" s="90"/>
      <c r="M150" s="108"/>
      <c r="N150" s="108"/>
      <c r="O150" s="108"/>
    </row>
    <row r="151" spans="1:15" s="93" customFormat="1" x14ac:dyDescent="0.35">
      <c r="A151" s="90" t="s">
        <v>92</v>
      </c>
      <c r="B151" s="93" t="s">
        <v>238</v>
      </c>
      <c r="C151" s="90"/>
      <c r="D151" s="91">
        <v>45</v>
      </c>
      <c r="E151" s="92">
        <f t="shared" si="48"/>
        <v>11.25</v>
      </c>
      <c r="F151" s="92">
        <f t="shared" si="49"/>
        <v>33.75</v>
      </c>
      <c r="G151" s="93" t="s">
        <v>50</v>
      </c>
      <c r="H151" s="90"/>
      <c r="I151" s="114">
        <f t="shared" si="50"/>
        <v>0</v>
      </c>
      <c r="J151" s="114">
        <f t="shared" si="51"/>
        <v>0</v>
      </c>
      <c r="K151" s="90"/>
      <c r="L151" s="90"/>
      <c r="M151" s="108"/>
      <c r="N151" s="108"/>
      <c r="O151" s="108"/>
    </row>
    <row r="152" spans="1:15" s="93" customFormat="1" x14ac:dyDescent="0.35">
      <c r="A152" s="90" t="s">
        <v>92</v>
      </c>
      <c r="B152" s="93" t="s">
        <v>238</v>
      </c>
      <c r="C152" s="90"/>
      <c r="D152" s="91">
        <v>45</v>
      </c>
      <c r="E152" s="92">
        <f t="shared" si="48"/>
        <v>11.25</v>
      </c>
      <c r="F152" s="92">
        <f t="shared" si="49"/>
        <v>33.75</v>
      </c>
      <c r="G152" s="93" t="s">
        <v>49</v>
      </c>
      <c r="H152" s="90"/>
      <c r="I152" s="114">
        <f t="shared" si="50"/>
        <v>0</v>
      </c>
      <c r="J152" s="114">
        <f t="shared" si="51"/>
        <v>0</v>
      </c>
      <c r="K152" s="90"/>
      <c r="L152" s="90"/>
      <c r="M152" s="108"/>
      <c r="N152" s="108"/>
      <c r="O152" s="108"/>
    </row>
    <row r="153" spans="1:15" s="93" customFormat="1" x14ac:dyDescent="0.35">
      <c r="A153" s="90" t="s">
        <v>92</v>
      </c>
      <c r="B153" s="93" t="s">
        <v>238</v>
      </c>
      <c r="C153" s="90"/>
      <c r="D153" s="91">
        <v>45</v>
      </c>
      <c r="E153" s="92">
        <f t="shared" si="48"/>
        <v>11.25</v>
      </c>
      <c r="F153" s="92">
        <f t="shared" si="49"/>
        <v>33.75</v>
      </c>
      <c r="G153" s="93" t="s">
        <v>51</v>
      </c>
      <c r="H153" s="90"/>
      <c r="I153" s="114">
        <f t="shared" si="50"/>
        <v>0</v>
      </c>
      <c r="J153" s="114">
        <f t="shared" si="51"/>
        <v>0</v>
      </c>
      <c r="K153" s="90"/>
      <c r="L153" s="90"/>
      <c r="M153" s="108"/>
      <c r="N153" s="108"/>
      <c r="O153" s="108"/>
    </row>
    <row r="154" spans="1:15" s="93" customFormat="1" x14ac:dyDescent="0.35">
      <c r="A154" s="90" t="s">
        <v>92</v>
      </c>
      <c r="B154" s="93" t="s">
        <v>238</v>
      </c>
      <c r="C154" s="90"/>
      <c r="D154" s="91">
        <v>45</v>
      </c>
      <c r="E154" s="92">
        <f t="shared" si="48"/>
        <v>11.25</v>
      </c>
      <c r="F154" s="92">
        <f t="shared" si="49"/>
        <v>33.75</v>
      </c>
      <c r="G154" s="93" t="s">
        <v>52</v>
      </c>
      <c r="H154" s="90"/>
      <c r="I154" s="114">
        <f t="shared" si="50"/>
        <v>0</v>
      </c>
      <c r="J154" s="114">
        <f t="shared" si="51"/>
        <v>0</v>
      </c>
      <c r="K154" s="90"/>
      <c r="L154" s="90"/>
      <c r="M154" s="108"/>
      <c r="N154" s="108"/>
      <c r="O154" s="108"/>
    </row>
    <row r="155" spans="1:15" s="93" customFormat="1" x14ac:dyDescent="0.35">
      <c r="A155" s="90" t="s">
        <v>92</v>
      </c>
      <c r="B155" s="93" t="s">
        <v>238</v>
      </c>
      <c r="C155" s="90"/>
      <c r="D155" s="91">
        <v>45</v>
      </c>
      <c r="E155" s="92">
        <f t="shared" si="48"/>
        <v>11.25</v>
      </c>
      <c r="F155" s="92">
        <f t="shared" si="49"/>
        <v>33.75</v>
      </c>
      <c r="G155" s="93" t="s">
        <v>186</v>
      </c>
      <c r="H155" s="90"/>
      <c r="I155" s="114">
        <f t="shared" si="50"/>
        <v>0</v>
      </c>
      <c r="J155" s="114">
        <f t="shared" si="51"/>
        <v>0</v>
      </c>
      <c r="K155" s="90"/>
      <c r="L155" s="90"/>
      <c r="M155" s="108"/>
      <c r="N155" s="108"/>
      <c r="O155" s="108"/>
    </row>
    <row r="156" spans="1:15" s="95" customFormat="1" x14ac:dyDescent="0.35">
      <c r="A156" s="109"/>
      <c r="B156" s="109"/>
      <c r="C156" s="109"/>
      <c r="D156" s="110"/>
      <c r="E156" s="110"/>
      <c r="F156" s="110"/>
      <c r="G156" s="109"/>
      <c r="H156" s="111"/>
      <c r="I156" s="110"/>
      <c r="J156" s="110"/>
      <c r="K156" s="109"/>
      <c r="L156" s="109"/>
      <c r="M156" s="112"/>
      <c r="N156" s="112"/>
      <c r="O156" s="112"/>
    </row>
    <row r="157" spans="1:15" s="93" customFormat="1" x14ac:dyDescent="0.35">
      <c r="A157" s="90" t="s">
        <v>94</v>
      </c>
      <c r="B157" s="93" t="s">
        <v>239</v>
      </c>
      <c r="C157" s="90" t="s">
        <v>2</v>
      </c>
      <c r="D157" s="91">
        <v>45</v>
      </c>
      <c r="E157" s="92">
        <f t="shared" ref="E157:E163" si="52">D157*$E$4</f>
        <v>11.25</v>
      </c>
      <c r="F157" s="92">
        <f t="shared" ref="F157:F163" si="53">D157-E157</f>
        <v>33.75</v>
      </c>
      <c r="G157" s="93" t="s">
        <v>56</v>
      </c>
      <c r="H157" s="90"/>
      <c r="I157" s="114">
        <f t="shared" ref="I157:I163" si="54">H157*F157</f>
        <v>0</v>
      </c>
      <c r="J157" s="114">
        <f t="shared" ref="J157:J163" si="55">I157/1.21</f>
        <v>0</v>
      </c>
      <c r="K157" s="90"/>
      <c r="L157" s="90"/>
      <c r="M157" s="108"/>
      <c r="N157" s="108"/>
      <c r="O157" s="108"/>
    </row>
    <row r="158" spans="1:15" s="93" customFormat="1" x14ac:dyDescent="0.35">
      <c r="A158" s="90" t="s">
        <v>94</v>
      </c>
      <c r="B158" s="93" t="s">
        <v>239</v>
      </c>
      <c r="C158" s="90"/>
      <c r="D158" s="91">
        <v>45</v>
      </c>
      <c r="E158" s="92">
        <f t="shared" si="52"/>
        <v>11.25</v>
      </c>
      <c r="F158" s="92">
        <f t="shared" si="53"/>
        <v>33.75</v>
      </c>
      <c r="G158" s="93" t="s">
        <v>48</v>
      </c>
      <c r="H158" s="90"/>
      <c r="I158" s="114">
        <f t="shared" si="54"/>
        <v>0</v>
      </c>
      <c r="J158" s="114">
        <f t="shared" si="55"/>
        <v>0</v>
      </c>
      <c r="K158" s="90"/>
      <c r="L158" s="90"/>
      <c r="M158" s="108"/>
      <c r="N158" s="108"/>
      <c r="O158" s="108"/>
    </row>
    <row r="159" spans="1:15" s="93" customFormat="1" x14ac:dyDescent="0.35">
      <c r="A159" s="90" t="s">
        <v>94</v>
      </c>
      <c r="B159" s="93" t="s">
        <v>239</v>
      </c>
      <c r="C159" s="90"/>
      <c r="D159" s="91">
        <v>45</v>
      </c>
      <c r="E159" s="92">
        <f t="shared" si="52"/>
        <v>11.25</v>
      </c>
      <c r="F159" s="92">
        <f t="shared" si="53"/>
        <v>33.75</v>
      </c>
      <c r="G159" s="93" t="s">
        <v>50</v>
      </c>
      <c r="H159" s="90"/>
      <c r="I159" s="114">
        <f t="shared" si="54"/>
        <v>0</v>
      </c>
      <c r="J159" s="114">
        <f t="shared" si="55"/>
        <v>0</v>
      </c>
      <c r="K159" s="90"/>
      <c r="L159" s="90"/>
      <c r="M159" s="108"/>
      <c r="N159" s="108"/>
      <c r="O159" s="108"/>
    </row>
    <row r="160" spans="1:15" s="93" customFormat="1" x14ac:dyDescent="0.35">
      <c r="A160" s="90" t="s">
        <v>94</v>
      </c>
      <c r="B160" s="93" t="s">
        <v>239</v>
      </c>
      <c r="C160" s="90"/>
      <c r="D160" s="91">
        <v>45</v>
      </c>
      <c r="E160" s="92">
        <f t="shared" si="52"/>
        <v>11.25</v>
      </c>
      <c r="F160" s="92">
        <f t="shared" si="53"/>
        <v>33.75</v>
      </c>
      <c r="G160" s="93" t="s">
        <v>49</v>
      </c>
      <c r="H160" s="90"/>
      <c r="I160" s="114">
        <f t="shared" si="54"/>
        <v>0</v>
      </c>
      <c r="J160" s="114">
        <f t="shared" si="55"/>
        <v>0</v>
      </c>
      <c r="K160" s="90"/>
      <c r="L160" s="90"/>
      <c r="M160" s="108"/>
      <c r="N160" s="108"/>
      <c r="O160" s="108"/>
    </row>
    <row r="161" spans="1:15" s="93" customFormat="1" x14ac:dyDescent="0.35">
      <c r="A161" s="90" t="s">
        <v>94</v>
      </c>
      <c r="B161" s="93" t="s">
        <v>239</v>
      </c>
      <c r="C161" s="90"/>
      <c r="D161" s="91">
        <v>45</v>
      </c>
      <c r="E161" s="92">
        <f t="shared" si="52"/>
        <v>11.25</v>
      </c>
      <c r="F161" s="92">
        <f t="shared" si="53"/>
        <v>33.75</v>
      </c>
      <c r="G161" s="93" t="s">
        <v>51</v>
      </c>
      <c r="H161" s="90"/>
      <c r="I161" s="114">
        <f t="shared" si="54"/>
        <v>0</v>
      </c>
      <c r="J161" s="114">
        <f t="shared" si="55"/>
        <v>0</v>
      </c>
      <c r="K161" s="90"/>
      <c r="L161" s="90"/>
      <c r="M161" s="108"/>
      <c r="N161" s="108"/>
      <c r="O161" s="108"/>
    </row>
    <row r="162" spans="1:15" s="93" customFormat="1" x14ac:dyDescent="0.35">
      <c r="A162" s="90" t="s">
        <v>94</v>
      </c>
      <c r="B162" s="93" t="s">
        <v>239</v>
      </c>
      <c r="C162" s="90"/>
      <c r="D162" s="91">
        <v>45</v>
      </c>
      <c r="E162" s="92">
        <f t="shared" si="52"/>
        <v>11.25</v>
      </c>
      <c r="F162" s="92">
        <f t="shared" si="53"/>
        <v>33.75</v>
      </c>
      <c r="G162" s="93" t="s">
        <v>52</v>
      </c>
      <c r="H162" s="90"/>
      <c r="I162" s="114">
        <f t="shared" si="54"/>
        <v>0</v>
      </c>
      <c r="J162" s="114">
        <f t="shared" si="55"/>
        <v>0</v>
      </c>
      <c r="K162" s="90"/>
      <c r="L162" s="90"/>
      <c r="M162" s="108"/>
      <c r="N162" s="108"/>
      <c r="O162" s="108"/>
    </row>
    <row r="163" spans="1:15" s="93" customFormat="1" x14ac:dyDescent="0.35">
      <c r="A163" s="90" t="s">
        <v>94</v>
      </c>
      <c r="B163" s="93" t="s">
        <v>239</v>
      </c>
      <c r="C163" s="90"/>
      <c r="D163" s="91">
        <v>45</v>
      </c>
      <c r="E163" s="92">
        <f t="shared" si="52"/>
        <v>11.25</v>
      </c>
      <c r="F163" s="92">
        <f t="shared" si="53"/>
        <v>33.75</v>
      </c>
      <c r="G163" s="93" t="s">
        <v>186</v>
      </c>
      <c r="H163" s="90"/>
      <c r="I163" s="114">
        <f t="shared" si="54"/>
        <v>0</v>
      </c>
      <c r="J163" s="114">
        <f t="shared" si="55"/>
        <v>0</v>
      </c>
      <c r="K163" s="90"/>
      <c r="L163" s="90"/>
      <c r="M163" s="108"/>
      <c r="N163" s="108"/>
      <c r="O163" s="108"/>
    </row>
    <row r="164" spans="1:15" s="95" customFormat="1" x14ac:dyDescent="0.35">
      <c r="A164" s="109"/>
      <c r="B164" s="109"/>
      <c r="C164" s="109"/>
      <c r="D164" s="110"/>
      <c r="E164" s="110"/>
      <c r="F164" s="110"/>
      <c r="G164" s="109"/>
      <c r="H164" s="111"/>
      <c r="I164" s="110"/>
      <c r="J164" s="110"/>
      <c r="K164" s="109"/>
      <c r="L164" s="109"/>
      <c r="M164" s="112"/>
      <c r="N164" s="112"/>
      <c r="O164" s="112"/>
    </row>
    <row r="165" spans="1:15" s="93" customFormat="1" x14ac:dyDescent="0.35">
      <c r="A165" s="90" t="s">
        <v>158</v>
      </c>
      <c r="B165" s="90" t="s">
        <v>270</v>
      </c>
      <c r="C165" s="90" t="s">
        <v>2</v>
      </c>
      <c r="D165" s="91">
        <v>25</v>
      </c>
      <c r="E165" s="92">
        <f>D165*$E$4</f>
        <v>6.25</v>
      </c>
      <c r="F165" s="92">
        <f>D165-E165</f>
        <v>18.75</v>
      </c>
      <c r="G165" s="93" t="s">
        <v>48</v>
      </c>
      <c r="H165" s="90"/>
      <c r="I165" s="114">
        <f>H165*F165</f>
        <v>0</v>
      </c>
      <c r="J165" s="114">
        <f>I165/1.21</f>
        <v>0</v>
      </c>
      <c r="K165" s="90"/>
      <c r="L165" s="90"/>
      <c r="M165" s="108"/>
      <c r="N165" s="108"/>
      <c r="O165" s="108"/>
    </row>
    <row r="166" spans="1:15" s="93" customFormat="1" x14ac:dyDescent="0.35">
      <c r="A166" s="90" t="s">
        <v>158</v>
      </c>
      <c r="B166" s="90" t="s">
        <v>270</v>
      </c>
      <c r="C166" s="90"/>
      <c r="D166" s="91">
        <v>25</v>
      </c>
      <c r="E166" s="92">
        <f>D166*$E$4</f>
        <v>6.25</v>
      </c>
      <c r="F166" s="92">
        <f>D166-E166</f>
        <v>18.75</v>
      </c>
      <c r="G166" s="93" t="s">
        <v>50</v>
      </c>
      <c r="H166" s="90"/>
      <c r="I166" s="114">
        <f>H166*F166</f>
        <v>0</v>
      </c>
      <c r="J166" s="114">
        <f>I166/1.21</f>
        <v>0</v>
      </c>
      <c r="K166" s="90"/>
      <c r="L166" s="90"/>
      <c r="M166" s="108"/>
      <c r="N166" s="108"/>
      <c r="O166" s="108"/>
    </row>
    <row r="167" spans="1:15" s="93" customFormat="1" x14ac:dyDescent="0.35">
      <c r="A167" s="90" t="s">
        <v>158</v>
      </c>
      <c r="B167" s="90" t="s">
        <v>270</v>
      </c>
      <c r="C167" s="90"/>
      <c r="D167" s="91">
        <v>25</v>
      </c>
      <c r="E167" s="92">
        <f>D167*$E$4</f>
        <v>6.25</v>
      </c>
      <c r="F167" s="92">
        <f>D167-E167</f>
        <v>18.75</v>
      </c>
      <c r="G167" s="93" t="s">
        <v>49</v>
      </c>
      <c r="H167" s="90"/>
      <c r="I167" s="114">
        <f>H167*F167</f>
        <v>0</v>
      </c>
      <c r="J167" s="114">
        <f>I167/1.21</f>
        <v>0</v>
      </c>
      <c r="K167" s="90"/>
      <c r="L167" s="90"/>
      <c r="M167" s="108"/>
      <c r="N167" s="108"/>
      <c r="O167" s="108"/>
    </row>
    <row r="168" spans="1:15" s="93" customFormat="1" x14ac:dyDescent="0.35">
      <c r="A168" s="90" t="s">
        <v>158</v>
      </c>
      <c r="B168" s="90" t="s">
        <v>270</v>
      </c>
      <c r="C168" s="90"/>
      <c r="D168" s="91">
        <v>25</v>
      </c>
      <c r="E168" s="92">
        <f>D168*$E$4</f>
        <v>6.25</v>
      </c>
      <c r="F168" s="92">
        <f>D168-E168</f>
        <v>18.75</v>
      </c>
      <c r="G168" s="93" t="s">
        <v>51</v>
      </c>
      <c r="H168" s="90"/>
      <c r="I168" s="114">
        <f>H168*F168</f>
        <v>0</v>
      </c>
      <c r="J168" s="114">
        <f>I168/1.21</f>
        <v>0</v>
      </c>
      <c r="K168" s="90"/>
      <c r="L168" s="90"/>
      <c r="M168" s="108"/>
      <c r="N168" s="108"/>
      <c r="O168" s="108"/>
    </row>
    <row r="169" spans="1:15" s="93" customFormat="1" x14ac:dyDescent="0.35">
      <c r="A169" s="90" t="s">
        <v>158</v>
      </c>
      <c r="B169" s="90" t="s">
        <v>270</v>
      </c>
      <c r="C169" s="90"/>
      <c r="D169" s="91">
        <v>25</v>
      </c>
      <c r="E169" s="92">
        <f>D169*$E$4</f>
        <v>6.25</v>
      </c>
      <c r="F169" s="92">
        <f>D169-E169</f>
        <v>18.75</v>
      </c>
      <c r="G169" s="93" t="s">
        <v>52</v>
      </c>
      <c r="H169" s="90"/>
      <c r="I169" s="114">
        <f>H169*F169</f>
        <v>0</v>
      </c>
      <c r="J169" s="114">
        <f>I169/1.21</f>
        <v>0</v>
      </c>
      <c r="K169" s="90"/>
      <c r="L169" s="90"/>
      <c r="M169" s="108"/>
      <c r="N169" s="108"/>
      <c r="O169" s="108"/>
    </row>
    <row r="170" spans="1:15" s="95" customFormat="1" x14ac:dyDescent="0.35">
      <c r="A170" s="109"/>
      <c r="B170" s="109"/>
      <c r="C170" s="109"/>
      <c r="D170" s="110"/>
      <c r="E170" s="110"/>
      <c r="F170" s="110"/>
      <c r="G170" s="109"/>
      <c r="H170" s="111"/>
      <c r="I170" s="110"/>
      <c r="J170" s="110"/>
      <c r="K170" s="109"/>
      <c r="L170" s="109"/>
      <c r="M170" s="112"/>
      <c r="N170" s="112"/>
      <c r="O170" s="112"/>
    </row>
    <row r="171" spans="1:15" s="93" customFormat="1" x14ac:dyDescent="0.35">
      <c r="A171" s="90" t="s">
        <v>99</v>
      </c>
      <c r="B171" s="90" t="s">
        <v>240</v>
      </c>
      <c r="C171" s="90" t="s">
        <v>2</v>
      </c>
      <c r="D171" s="91">
        <v>45</v>
      </c>
      <c r="E171" s="92">
        <f>D171*$E$4</f>
        <v>11.25</v>
      </c>
      <c r="F171" s="92">
        <f>D171-E171</f>
        <v>33.75</v>
      </c>
      <c r="G171" s="93" t="s">
        <v>48</v>
      </c>
      <c r="H171" s="90"/>
      <c r="I171" s="114">
        <f>H171*F171</f>
        <v>0</v>
      </c>
      <c r="J171" s="114">
        <f>I171/1.21</f>
        <v>0</v>
      </c>
      <c r="K171" s="90"/>
      <c r="L171" s="90"/>
      <c r="M171" s="108"/>
      <c r="N171" s="108"/>
      <c r="O171" s="108"/>
    </row>
    <row r="172" spans="1:15" s="93" customFormat="1" x14ac:dyDescent="0.35">
      <c r="A172" s="90" t="s">
        <v>99</v>
      </c>
      <c r="B172" s="90" t="s">
        <v>240</v>
      </c>
      <c r="C172" s="90"/>
      <c r="D172" s="91">
        <v>45</v>
      </c>
      <c r="E172" s="92">
        <f>D172*$E$4</f>
        <v>11.25</v>
      </c>
      <c r="F172" s="92">
        <f>D172-E172</f>
        <v>33.75</v>
      </c>
      <c r="G172" s="93" t="s">
        <v>50</v>
      </c>
      <c r="H172" s="90"/>
      <c r="I172" s="114">
        <f>H172*F172</f>
        <v>0</v>
      </c>
      <c r="J172" s="114">
        <f>I172/1.21</f>
        <v>0</v>
      </c>
      <c r="K172" s="90"/>
      <c r="L172" s="90"/>
      <c r="M172" s="108"/>
      <c r="N172" s="108"/>
      <c r="O172" s="108"/>
    </row>
    <row r="173" spans="1:15" s="93" customFormat="1" x14ac:dyDescent="0.35">
      <c r="A173" s="90" t="s">
        <v>99</v>
      </c>
      <c r="B173" s="90" t="s">
        <v>240</v>
      </c>
      <c r="C173" s="90"/>
      <c r="D173" s="91">
        <v>45</v>
      </c>
      <c r="E173" s="92">
        <f>D173*$E$4</f>
        <v>11.25</v>
      </c>
      <c r="F173" s="92">
        <f>D173-E173</f>
        <v>33.75</v>
      </c>
      <c r="G173" s="93" t="s">
        <v>49</v>
      </c>
      <c r="H173" s="90"/>
      <c r="I173" s="114">
        <f>H173*F173</f>
        <v>0</v>
      </c>
      <c r="J173" s="114">
        <f>I173/1.21</f>
        <v>0</v>
      </c>
      <c r="K173" s="90"/>
      <c r="L173" s="90"/>
      <c r="M173" s="108"/>
      <c r="N173" s="108"/>
      <c r="O173" s="108"/>
    </row>
    <row r="174" spans="1:15" s="93" customFormat="1" x14ac:dyDescent="0.35">
      <c r="A174" s="90" t="s">
        <v>99</v>
      </c>
      <c r="B174" s="90" t="s">
        <v>240</v>
      </c>
      <c r="C174" s="90"/>
      <c r="D174" s="91">
        <v>45</v>
      </c>
      <c r="E174" s="92">
        <f>D174*$E$4</f>
        <v>11.25</v>
      </c>
      <c r="F174" s="92">
        <f>D174-E174</f>
        <v>33.75</v>
      </c>
      <c r="G174" s="93" t="s">
        <v>51</v>
      </c>
      <c r="H174" s="90"/>
      <c r="I174" s="114">
        <f>H174*F174</f>
        <v>0</v>
      </c>
      <c r="J174" s="114">
        <f>I174/1.21</f>
        <v>0</v>
      </c>
      <c r="K174" s="90"/>
      <c r="L174" s="90"/>
      <c r="M174" s="108"/>
      <c r="N174" s="108"/>
      <c r="O174" s="108"/>
    </row>
    <row r="175" spans="1:15" s="93" customFormat="1" x14ac:dyDescent="0.35">
      <c r="A175" s="90" t="s">
        <v>99</v>
      </c>
      <c r="B175" s="90" t="s">
        <v>240</v>
      </c>
      <c r="C175" s="90"/>
      <c r="D175" s="91">
        <v>45</v>
      </c>
      <c r="E175" s="92">
        <f>D175*$E$4</f>
        <v>11.25</v>
      </c>
      <c r="F175" s="92">
        <f>D175-E175</f>
        <v>33.75</v>
      </c>
      <c r="G175" s="93" t="s">
        <v>52</v>
      </c>
      <c r="H175" s="90"/>
      <c r="I175" s="114">
        <f>H175*F175</f>
        <v>0</v>
      </c>
      <c r="J175" s="114">
        <f>I175/1.21</f>
        <v>0</v>
      </c>
      <c r="K175" s="90"/>
      <c r="L175" s="90"/>
      <c r="M175" s="108"/>
      <c r="N175" s="108"/>
      <c r="O175" s="108"/>
    </row>
    <row r="176" spans="1:15" s="95" customFormat="1" x14ac:dyDescent="0.35">
      <c r="A176" s="109"/>
      <c r="B176" s="109"/>
      <c r="C176" s="109"/>
      <c r="D176" s="110"/>
      <c r="E176" s="110"/>
      <c r="F176" s="110"/>
      <c r="G176" s="109"/>
      <c r="H176" s="111"/>
      <c r="I176" s="110"/>
      <c r="J176" s="110"/>
      <c r="K176" s="109"/>
      <c r="L176" s="109"/>
      <c r="M176" s="112"/>
      <c r="N176" s="112"/>
      <c r="O176" s="112"/>
    </row>
    <row r="177" spans="1:15" s="93" customFormat="1" x14ac:dyDescent="0.35">
      <c r="A177" s="90" t="s">
        <v>96</v>
      </c>
      <c r="B177" s="90" t="s">
        <v>241</v>
      </c>
      <c r="C177" s="90" t="s">
        <v>2</v>
      </c>
      <c r="D177" s="91">
        <v>25</v>
      </c>
      <c r="E177" s="92">
        <f t="shared" ref="E177:E183" si="56">D177*$E$4</f>
        <v>6.25</v>
      </c>
      <c r="F177" s="92">
        <f t="shared" ref="F177:F183" si="57">D177-E177</f>
        <v>18.75</v>
      </c>
      <c r="G177" s="93" t="s">
        <v>56</v>
      </c>
      <c r="H177" s="90"/>
      <c r="I177" s="114">
        <f t="shared" ref="I177:I183" si="58">H177*F177</f>
        <v>0</v>
      </c>
      <c r="J177" s="114">
        <f t="shared" ref="J177:J183" si="59">I177/1.21</f>
        <v>0</v>
      </c>
      <c r="K177" s="90"/>
      <c r="L177" s="90"/>
      <c r="M177" s="108"/>
      <c r="N177" s="108"/>
      <c r="O177" s="108"/>
    </row>
    <row r="178" spans="1:15" s="93" customFormat="1" x14ac:dyDescent="0.35">
      <c r="A178" s="90" t="s">
        <v>96</v>
      </c>
      <c r="B178" s="90" t="s">
        <v>241</v>
      </c>
      <c r="C178" s="90"/>
      <c r="D178" s="91">
        <v>25</v>
      </c>
      <c r="E178" s="92">
        <f t="shared" si="56"/>
        <v>6.25</v>
      </c>
      <c r="F178" s="92">
        <f t="shared" si="57"/>
        <v>18.75</v>
      </c>
      <c r="G178" s="93" t="s">
        <v>48</v>
      </c>
      <c r="H178" s="90"/>
      <c r="I178" s="114">
        <f t="shared" si="58"/>
        <v>0</v>
      </c>
      <c r="J178" s="114">
        <f t="shared" si="59"/>
        <v>0</v>
      </c>
      <c r="K178" s="90"/>
      <c r="L178" s="90"/>
      <c r="M178" s="108"/>
      <c r="N178" s="108"/>
      <c r="O178" s="108"/>
    </row>
    <row r="179" spans="1:15" s="93" customFormat="1" x14ac:dyDescent="0.35">
      <c r="A179" s="90" t="s">
        <v>96</v>
      </c>
      <c r="B179" s="90" t="s">
        <v>241</v>
      </c>
      <c r="C179" s="90"/>
      <c r="D179" s="91">
        <v>25</v>
      </c>
      <c r="E179" s="92">
        <f t="shared" si="56"/>
        <v>6.25</v>
      </c>
      <c r="F179" s="92">
        <f t="shared" si="57"/>
        <v>18.75</v>
      </c>
      <c r="G179" s="93" t="s">
        <v>50</v>
      </c>
      <c r="H179" s="90"/>
      <c r="I179" s="114">
        <f t="shared" si="58"/>
        <v>0</v>
      </c>
      <c r="J179" s="114">
        <f t="shared" si="59"/>
        <v>0</v>
      </c>
      <c r="K179" s="90"/>
      <c r="L179" s="90"/>
      <c r="M179" s="108"/>
      <c r="N179" s="108"/>
      <c r="O179" s="108"/>
    </row>
    <row r="180" spans="1:15" s="93" customFormat="1" x14ac:dyDescent="0.35">
      <c r="A180" s="90" t="s">
        <v>96</v>
      </c>
      <c r="B180" s="90" t="s">
        <v>241</v>
      </c>
      <c r="C180" s="90"/>
      <c r="D180" s="91">
        <v>25</v>
      </c>
      <c r="E180" s="92">
        <f t="shared" si="56"/>
        <v>6.25</v>
      </c>
      <c r="F180" s="92">
        <f t="shared" si="57"/>
        <v>18.75</v>
      </c>
      <c r="G180" s="93" t="s">
        <v>49</v>
      </c>
      <c r="H180" s="90"/>
      <c r="I180" s="114">
        <f t="shared" si="58"/>
        <v>0</v>
      </c>
      <c r="J180" s="114">
        <f t="shared" si="59"/>
        <v>0</v>
      </c>
      <c r="K180" s="90"/>
      <c r="L180" s="90"/>
      <c r="M180" s="108"/>
      <c r="N180" s="108"/>
      <c r="O180" s="108"/>
    </row>
    <row r="181" spans="1:15" s="93" customFormat="1" x14ac:dyDescent="0.35">
      <c r="A181" s="90" t="s">
        <v>96</v>
      </c>
      <c r="B181" s="90" t="s">
        <v>241</v>
      </c>
      <c r="C181" s="90"/>
      <c r="D181" s="91">
        <v>25</v>
      </c>
      <c r="E181" s="92">
        <f t="shared" si="56"/>
        <v>6.25</v>
      </c>
      <c r="F181" s="92">
        <f t="shared" si="57"/>
        <v>18.75</v>
      </c>
      <c r="G181" s="93" t="s">
        <v>51</v>
      </c>
      <c r="H181" s="90"/>
      <c r="I181" s="114">
        <f t="shared" si="58"/>
        <v>0</v>
      </c>
      <c r="J181" s="114">
        <f t="shared" si="59"/>
        <v>0</v>
      </c>
      <c r="K181" s="90"/>
      <c r="L181" s="90"/>
      <c r="M181" s="108"/>
      <c r="N181" s="108"/>
      <c r="O181" s="108"/>
    </row>
    <row r="182" spans="1:15" s="93" customFormat="1" x14ac:dyDescent="0.35">
      <c r="A182" s="90" t="s">
        <v>96</v>
      </c>
      <c r="B182" s="90" t="s">
        <v>241</v>
      </c>
      <c r="C182" s="90"/>
      <c r="D182" s="91">
        <v>25</v>
      </c>
      <c r="E182" s="92">
        <f t="shared" si="56"/>
        <v>6.25</v>
      </c>
      <c r="F182" s="92">
        <f t="shared" si="57"/>
        <v>18.75</v>
      </c>
      <c r="G182" s="93" t="s">
        <v>52</v>
      </c>
      <c r="H182" s="90"/>
      <c r="I182" s="114">
        <f t="shared" si="58"/>
        <v>0</v>
      </c>
      <c r="J182" s="114">
        <f t="shared" si="59"/>
        <v>0</v>
      </c>
      <c r="K182" s="90"/>
      <c r="L182" s="90"/>
      <c r="M182" s="108"/>
      <c r="N182" s="108"/>
      <c r="O182" s="108"/>
    </row>
    <row r="183" spans="1:15" s="93" customFormat="1" x14ac:dyDescent="0.35">
      <c r="A183" s="90" t="s">
        <v>96</v>
      </c>
      <c r="B183" s="90" t="s">
        <v>241</v>
      </c>
      <c r="C183" s="90"/>
      <c r="D183" s="91">
        <v>25</v>
      </c>
      <c r="E183" s="92">
        <f t="shared" si="56"/>
        <v>6.25</v>
      </c>
      <c r="F183" s="92">
        <f t="shared" si="57"/>
        <v>18.75</v>
      </c>
      <c r="G183" s="93" t="s">
        <v>186</v>
      </c>
      <c r="H183" s="90"/>
      <c r="I183" s="114">
        <f t="shared" si="58"/>
        <v>0</v>
      </c>
      <c r="J183" s="114">
        <f t="shared" si="59"/>
        <v>0</v>
      </c>
      <c r="K183" s="90"/>
      <c r="L183" s="90"/>
      <c r="M183" s="108"/>
      <c r="N183" s="108"/>
      <c r="O183" s="108"/>
    </row>
    <row r="184" spans="1:15" s="95" customFormat="1" x14ac:dyDescent="0.35">
      <c r="A184" s="109"/>
      <c r="B184" s="109"/>
      <c r="C184" s="109"/>
      <c r="D184" s="110"/>
      <c r="E184" s="110"/>
      <c r="F184" s="110"/>
      <c r="G184" s="109"/>
      <c r="H184" s="111"/>
      <c r="I184" s="110"/>
      <c r="J184" s="110"/>
      <c r="K184" s="109"/>
      <c r="L184" s="109"/>
      <c r="M184" s="112"/>
      <c r="N184" s="112"/>
      <c r="O184" s="112"/>
    </row>
    <row r="185" spans="1:15" s="93" customFormat="1" x14ac:dyDescent="0.35">
      <c r="A185" s="90" t="s">
        <v>100</v>
      </c>
      <c r="B185" s="90" t="s">
        <v>75</v>
      </c>
      <c r="C185" s="90" t="s">
        <v>2</v>
      </c>
      <c r="D185" s="91">
        <v>10</v>
      </c>
      <c r="E185" s="92">
        <f>D185*$E$4</f>
        <v>2.5</v>
      </c>
      <c r="F185" s="92">
        <f>D185-E185</f>
        <v>7.5</v>
      </c>
      <c r="G185" s="90" t="s">
        <v>66</v>
      </c>
      <c r="H185" s="90"/>
      <c r="I185" s="114">
        <f>H185*F185</f>
        <v>0</v>
      </c>
      <c r="J185" s="114">
        <f>I185/1.21</f>
        <v>0</v>
      </c>
      <c r="K185" s="90"/>
      <c r="L185" s="90"/>
      <c r="M185" s="108"/>
      <c r="N185" s="108"/>
      <c r="O185" s="108"/>
    </row>
    <row r="186" spans="1:15" s="93" customFormat="1" x14ac:dyDescent="0.35">
      <c r="A186" s="90" t="s">
        <v>100</v>
      </c>
      <c r="B186" s="90" t="s">
        <v>75</v>
      </c>
      <c r="C186" s="90"/>
      <c r="D186" s="91">
        <v>10</v>
      </c>
      <c r="E186" s="92">
        <f>D186*$E$4</f>
        <v>2.5</v>
      </c>
      <c r="F186" s="92">
        <f>D186-E186</f>
        <v>7.5</v>
      </c>
      <c r="G186" s="90" t="s">
        <v>67</v>
      </c>
      <c r="H186" s="90"/>
      <c r="I186" s="114">
        <f>H186*F186</f>
        <v>0</v>
      </c>
      <c r="J186" s="114">
        <f>I186/1.21</f>
        <v>0</v>
      </c>
      <c r="K186" s="90"/>
      <c r="L186" s="90"/>
      <c r="M186" s="108"/>
      <c r="N186" s="108"/>
      <c r="O186" s="108"/>
    </row>
    <row r="187" spans="1:15" s="93" customFormat="1" x14ac:dyDescent="0.35">
      <c r="A187" s="90" t="s">
        <v>100</v>
      </c>
      <c r="B187" s="90" t="s">
        <v>75</v>
      </c>
      <c r="C187" s="90"/>
      <c r="D187" s="91">
        <v>10</v>
      </c>
      <c r="E187" s="92">
        <f>D187*$E$4</f>
        <v>2.5</v>
      </c>
      <c r="F187" s="92">
        <f>D187-E187</f>
        <v>7.5</v>
      </c>
      <c r="G187" s="90" t="s">
        <v>68</v>
      </c>
      <c r="H187" s="90"/>
      <c r="I187" s="114">
        <f>H187*F187</f>
        <v>0</v>
      </c>
      <c r="J187" s="114">
        <f>I187/1.21</f>
        <v>0</v>
      </c>
      <c r="K187" s="90"/>
      <c r="L187" s="90"/>
      <c r="M187" s="108"/>
      <c r="N187" s="108"/>
      <c r="O187" s="108"/>
    </row>
    <row r="188" spans="1:15" s="93" customFormat="1" x14ac:dyDescent="0.35">
      <c r="A188" s="90" t="s">
        <v>100</v>
      </c>
      <c r="B188" s="90" t="s">
        <v>75</v>
      </c>
      <c r="C188" s="90"/>
      <c r="D188" s="91">
        <v>10</v>
      </c>
      <c r="E188" s="92">
        <f>D188*$E$4</f>
        <v>2.5</v>
      </c>
      <c r="F188" s="92">
        <f>D188-E188</f>
        <v>7.5</v>
      </c>
      <c r="G188" s="90" t="s">
        <v>69</v>
      </c>
      <c r="H188" s="90"/>
      <c r="I188" s="114">
        <f>H188*F188</f>
        <v>0</v>
      </c>
      <c r="J188" s="114">
        <f>I188/1.21</f>
        <v>0</v>
      </c>
      <c r="K188" s="90"/>
      <c r="L188" s="90"/>
      <c r="M188" s="108"/>
      <c r="N188" s="108"/>
      <c r="O188" s="108"/>
    </row>
    <row r="189" spans="1:15" s="93" customFormat="1" x14ac:dyDescent="0.35">
      <c r="A189" s="90" t="s">
        <v>100</v>
      </c>
      <c r="B189" s="90" t="s">
        <v>75</v>
      </c>
      <c r="C189" s="90"/>
      <c r="D189" s="91">
        <v>10</v>
      </c>
      <c r="E189" s="92">
        <f>D189*$E$4</f>
        <v>2.5</v>
      </c>
      <c r="F189" s="92">
        <f>D189-E189</f>
        <v>7.5</v>
      </c>
      <c r="G189" s="90" t="s">
        <v>70</v>
      </c>
      <c r="H189" s="90"/>
      <c r="I189" s="114">
        <f>H189*F189</f>
        <v>0</v>
      </c>
      <c r="J189" s="114">
        <f>I189/1.21</f>
        <v>0</v>
      </c>
      <c r="K189" s="90"/>
      <c r="L189" s="90"/>
      <c r="M189" s="108"/>
      <c r="N189" s="108"/>
      <c r="O189" s="108"/>
    </row>
    <row r="190" spans="1:15" s="95" customFormat="1" x14ac:dyDescent="0.35">
      <c r="A190" s="109"/>
      <c r="B190" s="109"/>
      <c r="C190" s="109"/>
      <c r="D190" s="110"/>
      <c r="E190" s="110"/>
      <c r="F190" s="110"/>
      <c r="G190" s="109"/>
      <c r="H190" s="111"/>
      <c r="I190" s="110"/>
      <c r="J190" s="110"/>
      <c r="K190" s="109"/>
      <c r="L190" s="109"/>
      <c r="M190" s="112"/>
      <c r="N190" s="112"/>
      <c r="O190" s="112"/>
    </row>
    <row r="191" spans="1:15" s="93" customFormat="1" x14ac:dyDescent="0.35">
      <c r="A191" s="90" t="s">
        <v>159</v>
      </c>
      <c r="B191" s="129" t="s">
        <v>293</v>
      </c>
      <c r="C191" s="90" t="s">
        <v>2</v>
      </c>
      <c r="D191" s="91">
        <v>13</v>
      </c>
      <c r="E191" s="92">
        <f>D191*$E$4</f>
        <v>3.25</v>
      </c>
      <c r="F191" s="92">
        <f>D191-E191</f>
        <v>9.75</v>
      </c>
      <c r="G191" s="90" t="s">
        <v>66</v>
      </c>
      <c r="H191" s="90"/>
      <c r="I191" s="114">
        <f>H191*F191</f>
        <v>0</v>
      </c>
      <c r="J191" s="114">
        <f>I191/1.21</f>
        <v>0</v>
      </c>
      <c r="K191" s="90"/>
      <c r="L191" s="90"/>
      <c r="M191" s="108"/>
      <c r="N191" s="108"/>
      <c r="O191" s="108"/>
    </row>
    <row r="192" spans="1:15" s="93" customFormat="1" x14ac:dyDescent="0.35">
      <c r="A192" s="90" t="s">
        <v>159</v>
      </c>
      <c r="B192" s="129" t="s">
        <v>293</v>
      </c>
      <c r="C192" s="90"/>
      <c r="D192" s="91">
        <v>13</v>
      </c>
      <c r="E192" s="92">
        <f>D192*$E$4</f>
        <v>3.25</v>
      </c>
      <c r="F192" s="92">
        <f>D192-E192</f>
        <v>9.75</v>
      </c>
      <c r="G192" s="90" t="s">
        <v>67</v>
      </c>
      <c r="H192" s="90"/>
      <c r="I192" s="114">
        <f>H192*F192</f>
        <v>0</v>
      </c>
      <c r="J192" s="114">
        <f>I192/1.21</f>
        <v>0</v>
      </c>
      <c r="K192" s="90"/>
      <c r="L192" s="90"/>
      <c r="M192" s="108"/>
      <c r="N192" s="108"/>
      <c r="O192" s="108"/>
    </row>
    <row r="193" spans="1:15" s="93" customFormat="1" x14ac:dyDescent="0.35">
      <c r="A193" s="90" t="s">
        <v>159</v>
      </c>
      <c r="B193" s="129" t="s">
        <v>293</v>
      </c>
      <c r="C193" s="90"/>
      <c r="D193" s="91">
        <v>13</v>
      </c>
      <c r="E193" s="92">
        <f>D193*$E$4</f>
        <v>3.25</v>
      </c>
      <c r="F193" s="92">
        <f>D193-E193</f>
        <v>9.75</v>
      </c>
      <c r="G193" s="90" t="s">
        <v>68</v>
      </c>
      <c r="H193" s="90"/>
      <c r="I193" s="114">
        <f>H193*F193</f>
        <v>0</v>
      </c>
      <c r="J193" s="114">
        <f>I193/1.21</f>
        <v>0</v>
      </c>
      <c r="K193" s="90"/>
      <c r="L193" s="90"/>
      <c r="M193" s="108"/>
      <c r="N193" s="108"/>
      <c r="O193" s="108"/>
    </row>
    <row r="194" spans="1:15" s="93" customFormat="1" x14ac:dyDescent="0.35">
      <c r="A194" s="90" t="s">
        <v>159</v>
      </c>
      <c r="B194" s="129" t="s">
        <v>293</v>
      </c>
      <c r="C194" s="90"/>
      <c r="D194" s="91">
        <v>13</v>
      </c>
      <c r="E194" s="92">
        <f>D194*$E$4</f>
        <v>3.25</v>
      </c>
      <c r="F194" s="92">
        <f>D194-E194</f>
        <v>9.75</v>
      </c>
      <c r="G194" s="90" t="s">
        <v>69</v>
      </c>
      <c r="H194" s="90"/>
      <c r="I194" s="114">
        <f>H194*F194</f>
        <v>0</v>
      </c>
      <c r="J194" s="114">
        <f>I194/1.21</f>
        <v>0</v>
      </c>
      <c r="K194" s="90"/>
      <c r="L194" s="90"/>
      <c r="M194" s="108"/>
      <c r="N194" s="108"/>
      <c r="O194" s="108"/>
    </row>
    <row r="195" spans="1:15" s="93" customFormat="1" x14ac:dyDescent="0.35">
      <c r="A195" s="90" t="s">
        <v>159</v>
      </c>
      <c r="B195" s="129" t="s">
        <v>293</v>
      </c>
      <c r="C195" s="90"/>
      <c r="D195" s="91">
        <v>13</v>
      </c>
      <c r="E195" s="92">
        <f>D195*$E$4</f>
        <v>3.25</v>
      </c>
      <c r="F195" s="92">
        <f>D195-E195</f>
        <v>9.75</v>
      </c>
      <c r="G195" s="90" t="s">
        <v>70</v>
      </c>
      <c r="H195" s="90"/>
      <c r="I195" s="114">
        <f>H195*F195</f>
        <v>0</v>
      </c>
      <c r="J195" s="114">
        <f>I195/1.21</f>
        <v>0</v>
      </c>
      <c r="K195" s="90"/>
      <c r="L195" s="90"/>
      <c r="M195" s="108"/>
      <c r="N195" s="108"/>
      <c r="O195" s="108"/>
    </row>
    <row r="196" spans="1:15" s="95" customFormat="1" x14ac:dyDescent="0.35">
      <c r="A196" s="109"/>
      <c r="B196" s="109"/>
      <c r="C196" s="109"/>
      <c r="D196" s="110"/>
      <c r="E196" s="110"/>
      <c r="F196" s="110"/>
      <c r="G196" s="109"/>
      <c r="H196" s="111"/>
      <c r="I196" s="110"/>
      <c r="J196" s="110"/>
      <c r="K196" s="109"/>
      <c r="L196" s="109"/>
      <c r="M196" s="112"/>
      <c r="N196" s="112"/>
      <c r="O196" s="112"/>
    </row>
    <row r="197" spans="1:15" x14ac:dyDescent="0.35">
      <c r="A197" s="8"/>
      <c r="B197" s="9"/>
      <c r="C197" s="9"/>
      <c r="D197" s="9"/>
      <c r="E197" s="9"/>
      <c r="F197" s="9"/>
      <c r="G197" s="9"/>
      <c r="H197" s="13" t="s">
        <v>88</v>
      </c>
      <c r="I197" s="11">
        <f>SUM(I7:I195)</f>
        <v>0</v>
      </c>
      <c r="J197" s="11">
        <f>SUM(J7:J195)</f>
        <v>0</v>
      </c>
      <c r="K197" s="9"/>
      <c r="L197" s="9"/>
      <c r="M197" s="9"/>
      <c r="N197" s="9"/>
      <c r="O197" s="14"/>
    </row>
  </sheetData>
  <mergeCells count="5">
    <mergeCell ref="A1:O2"/>
    <mergeCell ref="A5:L7"/>
    <mergeCell ref="M5:O7"/>
    <mergeCell ref="A95:O97"/>
    <mergeCell ref="A138:O140"/>
  </mergeCells>
  <dataValidations count="2">
    <dataValidation type="list" allowBlank="1" showErrorMessage="1" sqref="M149:O155 M119:O124 M21:O32 M47:O58 M105:O110 M177:O183" xr:uid="{81385341-F681-49F5-B3DD-0D5216438AA8}">
      <formula1>"3,4,5,6,7,9"</formula1>
    </dataValidation>
    <dataValidation type="list" allowBlank="1" showErrorMessage="1" sqref="M171:O175 M73:O82 M98:O103 M8:O19 M165:O169 M141:O147" xr:uid="{918F6F1E-B1C3-4602-A03E-099B475EA48F}">
      <formula1>"3,5,6,7,9"</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AE06-49CA-4DAB-B23E-BB5F036EBD09}">
  <sheetPr codeName="Blad5"/>
  <dimension ref="A1:O152"/>
  <sheetViews>
    <sheetView topLeftCell="A115" zoomScale="75" zoomScaleNormal="75" workbookViewId="0">
      <selection activeCell="G146" sqref="G146"/>
    </sheetView>
  </sheetViews>
  <sheetFormatPr defaultRowHeight="14.5" x14ac:dyDescent="0.35"/>
  <cols>
    <col min="1" max="1" width="32.7265625" customWidth="1"/>
    <col min="2" max="2" width="17.7265625" customWidth="1"/>
    <col min="3" max="3" width="15.7265625" customWidth="1"/>
    <col min="4" max="8" width="11.7265625" customWidth="1"/>
    <col min="9" max="9" width="18.453125" bestFit="1" customWidth="1"/>
    <col min="10" max="10" width="18.7265625" bestFit="1" customWidth="1"/>
    <col min="11" max="12" width="25.7265625" customWidth="1"/>
    <col min="13" max="15" width="20.7265625" customWidth="1"/>
  </cols>
  <sheetData>
    <row r="1" spans="1:15" x14ac:dyDescent="0.35">
      <c r="A1" s="130" t="str">
        <f>Wedstrijdtenue!A1</f>
        <v>Bestellijst S.V. Houten</v>
      </c>
      <c r="B1" s="130"/>
      <c r="C1" s="130"/>
      <c r="D1" s="130"/>
      <c r="E1" s="130"/>
      <c r="F1" s="130"/>
      <c r="G1" s="130"/>
      <c r="H1" s="130"/>
      <c r="I1" s="130"/>
      <c r="J1" s="130"/>
      <c r="K1" s="130"/>
      <c r="L1" s="130"/>
      <c r="M1" s="130"/>
      <c r="N1" s="130"/>
      <c r="O1" s="130"/>
    </row>
    <row r="2" spans="1:15" x14ac:dyDescent="0.35">
      <c r="A2" s="130"/>
      <c r="B2" s="130"/>
      <c r="C2" s="130"/>
      <c r="D2" s="130"/>
      <c r="E2" s="130"/>
      <c r="F2" s="130"/>
      <c r="G2" s="130"/>
      <c r="H2" s="130"/>
      <c r="I2" s="130"/>
      <c r="J2" s="130"/>
      <c r="K2" s="130"/>
      <c r="L2" s="130"/>
      <c r="M2" s="130"/>
      <c r="N2" s="130"/>
      <c r="O2" s="130"/>
    </row>
    <row r="3" spans="1:15" x14ac:dyDescent="0.35">
      <c r="A3" s="59" t="s">
        <v>31</v>
      </c>
      <c r="B3" s="60" t="s">
        <v>32</v>
      </c>
      <c r="C3" s="60" t="s">
        <v>33</v>
      </c>
      <c r="D3" s="60" t="s">
        <v>12</v>
      </c>
      <c r="E3" s="60" t="s">
        <v>34</v>
      </c>
      <c r="F3" s="60" t="s">
        <v>35</v>
      </c>
      <c r="G3" s="60" t="s">
        <v>36</v>
      </c>
      <c r="H3" s="60" t="s">
        <v>11</v>
      </c>
      <c r="I3" s="60" t="s">
        <v>37</v>
      </c>
      <c r="J3" s="60" t="s">
        <v>38</v>
      </c>
      <c r="K3" s="60" t="s">
        <v>39</v>
      </c>
      <c r="L3" s="60" t="s">
        <v>40</v>
      </c>
      <c r="M3" s="60" t="str">
        <f>'Team -en bedrukkingsinformatie'!J2</f>
        <v>Sponsor 1</v>
      </c>
      <c r="N3" s="60" t="str">
        <f>'Team -en bedrukkingsinformatie'!J3</f>
        <v>Sponsor 2</v>
      </c>
      <c r="O3" s="61" t="str">
        <f>'Team -en bedrukkingsinformatie'!J4</f>
        <v>Sponsor 3</v>
      </c>
    </row>
    <row r="4" spans="1:15" x14ac:dyDescent="0.35">
      <c r="A4" s="62"/>
      <c r="B4" s="63"/>
      <c r="C4" s="63"/>
      <c r="D4" s="63" t="s">
        <v>41</v>
      </c>
      <c r="E4" s="64">
        <f>Wedstrijdtenue!E4</f>
        <v>0.25</v>
      </c>
      <c r="F4" s="63" t="s">
        <v>42</v>
      </c>
      <c r="G4" s="63"/>
      <c r="H4" s="63"/>
      <c r="I4" s="63"/>
      <c r="J4" s="63"/>
      <c r="K4" s="63"/>
      <c r="L4" s="63"/>
      <c r="M4" s="63"/>
      <c r="N4" s="63"/>
      <c r="O4" s="65"/>
    </row>
    <row r="5" spans="1:15" ht="14.5" customHeight="1" x14ac:dyDescent="0.35">
      <c r="A5" s="179" t="s">
        <v>108</v>
      </c>
      <c r="B5" s="180"/>
      <c r="C5" s="180"/>
      <c r="D5" s="180"/>
      <c r="E5" s="180"/>
      <c r="F5" s="180"/>
      <c r="G5" s="180"/>
      <c r="H5" s="180"/>
      <c r="I5" s="180"/>
      <c r="J5" s="180"/>
      <c r="K5" s="180"/>
      <c r="L5" s="180"/>
      <c r="M5" s="137" t="s">
        <v>44</v>
      </c>
      <c r="N5" s="137"/>
      <c r="O5" s="138"/>
    </row>
    <row r="6" spans="1:15" x14ac:dyDescent="0.35">
      <c r="A6" s="181"/>
      <c r="B6" s="182"/>
      <c r="C6" s="182"/>
      <c r="D6" s="182"/>
      <c r="E6" s="182"/>
      <c r="F6" s="182"/>
      <c r="G6" s="182"/>
      <c r="H6" s="182"/>
      <c r="I6" s="182"/>
      <c r="J6" s="182"/>
      <c r="K6" s="182"/>
      <c r="L6" s="182"/>
      <c r="M6" s="139"/>
      <c r="N6" s="139"/>
      <c r="O6" s="140"/>
    </row>
    <row r="7" spans="1:15" x14ac:dyDescent="0.35">
      <c r="A7" s="183"/>
      <c r="B7" s="184"/>
      <c r="C7" s="184"/>
      <c r="D7" s="184"/>
      <c r="E7" s="184"/>
      <c r="F7" s="184"/>
      <c r="G7" s="184"/>
      <c r="H7" s="184"/>
      <c r="I7" s="184"/>
      <c r="J7" s="184"/>
      <c r="K7" s="184"/>
      <c r="L7" s="184"/>
      <c r="M7" s="141"/>
      <c r="N7" s="141"/>
      <c r="O7" s="142"/>
    </row>
    <row r="8" spans="1:15" s="93" customFormat="1" x14ac:dyDescent="0.35">
      <c r="A8" s="93" t="s">
        <v>109</v>
      </c>
      <c r="B8" s="93" t="s">
        <v>243</v>
      </c>
      <c r="C8" s="93" t="s">
        <v>46</v>
      </c>
      <c r="D8" s="91">
        <v>38</v>
      </c>
      <c r="E8" s="92">
        <f t="shared" ref="E8:E19" si="0">D8*$E$4</f>
        <v>9.5</v>
      </c>
      <c r="F8" s="92">
        <f t="shared" ref="F8:F19" si="1">D8-E8</f>
        <v>28.5</v>
      </c>
      <c r="G8" s="90">
        <v>122</v>
      </c>
      <c r="H8" s="90"/>
      <c r="I8" s="91">
        <f t="shared" ref="I8:I19" si="2">H8*F8</f>
        <v>0</v>
      </c>
      <c r="J8" s="91">
        <f t="shared" ref="J8:J19" si="3">I8/1.21</f>
        <v>0</v>
      </c>
      <c r="K8" s="90"/>
      <c r="L8" s="90"/>
      <c r="M8" s="108"/>
      <c r="N8" s="108"/>
      <c r="O8" s="108"/>
    </row>
    <row r="9" spans="1:15" s="93" customFormat="1" x14ac:dyDescent="0.35">
      <c r="A9" s="93" t="s">
        <v>109</v>
      </c>
      <c r="B9" s="93" t="s">
        <v>243</v>
      </c>
      <c r="D9" s="91">
        <v>38</v>
      </c>
      <c r="E9" s="92">
        <f t="shared" si="0"/>
        <v>9.5</v>
      </c>
      <c r="F9" s="92">
        <f t="shared" si="1"/>
        <v>28.5</v>
      </c>
      <c r="G9" s="90">
        <v>128</v>
      </c>
      <c r="H9" s="90"/>
      <c r="I9" s="91">
        <f t="shared" si="2"/>
        <v>0</v>
      </c>
      <c r="J9" s="91">
        <f t="shared" si="3"/>
        <v>0</v>
      </c>
      <c r="K9" s="90"/>
      <c r="L9" s="90"/>
      <c r="M9" s="108"/>
      <c r="N9" s="108"/>
      <c r="O9" s="108"/>
    </row>
    <row r="10" spans="1:15" s="93" customFormat="1" x14ac:dyDescent="0.35">
      <c r="A10" s="93" t="s">
        <v>109</v>
      </c>
      <c r="B10" s="93" t="s">
        <v>243</v>
      </c>
      <c r="D10" s="91">
        <v>38</v>
      </c>
      <c r="E10" s="92">
        <f t="shared" si="0"/>
        <v>9.5</v>
      </c>
      <c r="F10" s="92">
        <f t="shared" si="1"/>
        <v>28.5</v>
      </c>
      <c r="G10" s="90">
        <v>140</v>
      </c>
      <c r="H10" s="90"/>
      <c r="I10" s="91">
        <f t="shared" si="2"/>
        <v>0</v>
      </c>
      <c r="J10" s="91">
        <f t="shared" si="3"/>
        <v>0</v>
      </c>
      <c r="K10" s="90"/>
      <c r="L10" s="90"/>
      <c r="M10" s="108"/>
      <c r="N10" s="108"/>
      <c r="O10" s="108"/>
    </row>
    <row r="11" spans="1:15" s="93" customFormat="1" x14ac:dyDescent="0.35">
      <c r="A11" s="93" t="s">
        <v>109</v>
      </c>
      <c r="B11" s="93" t="s">
        <v>243</v>
      </c>
      <c r="D11" s="91">
        <v>38</v>
      </c>
      <c r="E11" s="92">
        <f t="shared" si="0"/>
        <v>9.5</v>
      </c>
      <c r="F11" s="92">
        <f t="shared" si="1"/>
        <v>28.5</v>
      </c>
      <c r="G11" s="90">
        <v>152</v>
      </c>
      <c r="H11" s="90"/>
      <c r="I11" s="91">
        <f t="shared" si="2"/>
        <v>0</v>
      </c>
      <c r="J11" s="91">
        <f t="shared" si="3"/>
        <v>0</v>
      </c>
      <c r="K11" s="90"/>
      <c r="L11" s="90"/>
      <c r="M11" s="108"/>
      <c r="N11" s="108"/>
      <c r="O11" s="108"/>
    </row>
    <row r="12" spans="1:15" s="93" customFormat="1" x14ac:dyDescent="0.35">
      <c r="A12" s="93" t="s">
        <v>109</v>
      </c>
      <c r="B12" s="93" t="s">
        <v>243</v>
      </c>
      <c r="D12" s="91">
        <v>38</v>
      </c>
      <c r="E12" s="92">
        <f t="shared" si="0"/>
        <v>9.5</v>
      </c>
      <c r="F12" s="92">
        <f t="shared" si="1"/>
        <v>28.5</v>
      </c>
      <c r="G12" s="90">
        <v>164</v>
      </c>
      <c r="H12" s="90"/>
      <c r="I12" s="91">
        <f t="shared" si="2"/>
        <v>0</v>
      </c>
      <c r="J12" s="91">
        <f t="shared" si="3"/>
        <v>0</v>
      </c>
      <c r="K12" s="90"/>
      <c r="L12" s="90"/>
      <c r="M12" s="108"/>
      <c r="N12" s="108"/>
      <c r="O12" s="108"/>
    </row>
    <row r="13" spans="1:15" s="93" customFormat="1" x14ac:dyDescent="0.35">
      <c r="A13" s="93" t="s">
        <v>110</v>
      </c>
      <c r="B13" s="93" t="s">
        <v>242</v>
      </c>
      <c r="C13" s="93" t="s">
        <v>46</v>
      </c>
      <c r="D13" s="91">
        <v>43</v>
      </c>
      <c r="E13" s="92">
        <f t="shared" si="0"/>
        <v>10.75</v>
      </c>
      <c r="F13" s="92">
        <f t="shared" si="1"/>
        <v>32.25</v>
      </c>
      <c r="G13" s="93" t="s">
        <v>56</v>
      </c>
      <c r="H13" s="90"/>
      <c r="I13" s="91">
        <f t="shared" si="2"/>
        <v>0</v>
      </c>
      <c r="J13" s="91">
        <f t="shared" si="3"/>
        <v>0</v>
      </c>
      <c r="K13" s="90"/>
      <c r="L13" s="90"/>
      <c r="M13" s="108"/>
      <c r="N13" s="108"/>
      <c r="O13" s="108"/>
    </row>
    <row r="14" spans="1:15" s="93" customFormat="1" x14ac:dyDescent="0.35">
      <c r="A14" s="93" t="s">
        <v>110</v>
      </c>
      <c r="B14" s="93" t="s">
        <v>242</v>
      </c>
      <c r="D14" s="91">
        <v>43</v>
      </c>
      <c r="E14" s="92">
        <f t="shared" si="0"/>
        <v>10.75</v>
      </c>
      <c r="F14" s="92">
        <f t="shared" si="1"/>
        <v>32.25</v>
      </c>
      <c r="G14" s="93" t="s">
        <v>48</v>
      </c>
      <c r="H14" s="90"/>
      <c r="I14" s="91">
        <f t="shared" si="2"/>
        <v>0</v>
      </c>
      <c r="J14" s="91">
        <f t="shared" si="3"/>
        <v>0</v>
      </c>
      <c r="K14" s="90"/>
      <c r="L14" s="90"/>
      <c r="M14" s="108"/>
      <c r="N14" s="108"/>
      <c r="O14" s="108"/>
    </row>
    <row r="15" spans="1:15" s="93" customFormat="1" x14ac:dyDescent="0.35">
      <c r="A15" s="93" t="s">
        <v>110</v>
      </c>
      <c r="B15" s="93" t="s">
        <v>242</v>
      </c>
      <c r="D15" s="91">
        <v>43</v>
      </c>
      <c r="E15" s="92">
        <f t="shared" si="0"/>
        <v>10.75</v>
      </c>
      <c r="F15" s="92">
        <f t="shared" si="1"/>
        <v>32.25</v>
      </c>
      <c r="G15" s="93" t="s">
        <v>50</v>
      </c>
      <c r="H15" s="90"/>
      <c r="I15" s="91">
        <f t="shared" si="2"/>
        <v>0</v>
      </c>
      <c r="J15" s="91">
        <f t="shared" si="3"/>
        <v>0</v>
      </c>
      <c r="K15" s="90"/>
      <c r="L15" s="90"/>
      <c r="M15" s="108"/>
      <c r="N15" s="108"/>
      <c r="O15" s="108"/>
    </row>
    <row r="16" spans="1:15" s="93" customFormat="1" x14ac:dyDescent="0.35">
      <c r="A16" s="93" t="s">
        <v>110</v>
      </c>
      <c r="B16" s="93" t="s">
        <v>242</v>
      </c>
      <c r="D16" s="91">
        <v>43</v>
      </c>
      <c r="E16" s="92">
        <f t="shared" si="0"/>
        <v>10.75</v>
      </c>
      <c r="F16" s="92">
        <f t="shared" si="1"/>
        <v>32.25</v>
      </c>
      <c r="G16" s="93" t="s">
        <v>49</v>
      </c>
      <c r="H16" s="90"/>
      <c r="I16" s="91">
        <f t="shared" si="2"/>
        <v>0</v>
      </c>
      <c r="J16" s="91">
        <f t="shared" si="3"/>
        <v>0</v>
      </c>
      <c r="K16" s="90"/>
      <c r="L16" s="90"/>
      <c r="M16" s="108"/>
      <c r="N16" s="108"/>
      <c r="O16" s="108"/>
    </row>
    <row r="17" spans="1:15" s="93" customFormat="1" x14ac:dyDescent="0.35">
      <c r="A17" s="93" t="s">
        <v>110</v>
      </c>
      <c r="B17" s="93" t="s">
        <v>242</v>
      </c>
      <c r="D17" s="91">
        <v>43</v>
      </c>
      <c r="E17" s="92">
        <f t="shared" si="0"/>
        <v>10.75</v>
      </c>
      <c r="F17" s="92">
        <f t="shared" si="1"/>
        <v>32.25</v>
      </c>
      <c r="G17" s="93" t="s">
        <v>51</v>
      </c>
      <c r="H17" s="90"/>
      <c r="I17" s="91">
        <f t="shared" si="2"/>
        <v>0</v>
      </c>
      <c r="J17" s="91">
        <f t="shared" si="3"/>
        <v>0</v>
      </c>
      <c r="K17" s="90"/>
      <c r="L17" s="90"/>
      <c r="M17" s="108"/>
      <c r="N17" s="108"/>
      <c r="O17" s="108"/>
    </row>
    <row r="18" spans="1:15" s="93" customFormat="1" x14ac:dyDescent="0.35">
      <c r="A18" s="93" t="s">
        <v>110</v>
      </c>
      <c r="B18" s="93" t="s">
        <v>242</v>
      </c>
      <c r="D18" s="91">
        <v>43</v>
      </c>
      <c r="E18" s="92">
        <f t="shared" si="0"/>
        <v>10.75</v>
      </c>
      <c r="F18" s="92">
        <f t="shared" si="1"/>
        <v>32.25</v>
      </c>
      <c r="G18" s="93" t="s">
        <v>52</v>
      </c>
      <c r="H18" s="90"/>
      <c r="I18" s="91">
        <f t="shared" si="2"/>
        <v>0</v>
      </c>
      <c r="J18" s="91">
        <f t="shared" si="3"/>
        <v>0</v>
      </c>
      <c r="K18" s="90"/>
      <c r="L18" s="90"/>
      <c r="M18" s="108"/>
      <c r="N18" s="108"/>
      <c r="O18" s="108"/>
    </row>
    <row r="19" spans="1:15" s="93" customFormat="1" x14ac:dyDescent="0.35">
      <c r="A19" s="93" t="s">
        <v>110</v>
      </c>
      <c r="B19" s="93" t="s">
        <v>242</v>
      </c>
      <c r="D19" s="91">
        <v>43</v>
      </c>
      <c r="E19" s="92">
        <f t="shared" si="0"/>
        <v>10.75</v>
      </c>
      <c r="F19" s="92">
        <f t="shared" si="1"/>
        <v>32.25</v>
      </c>
      <c r="G19" s="93" t="s">
        <v>186</v>
      </c>
      <c r="H19" s="90"/>
      <c r="I19" s="91">
        <f t="shared" si="2"/>
        <v>0</v>
      </c>
      <c r="J19" s="91">
        <f t="shared" si="3"/>
        <v>0</v>
      </c>
      <c r="K19" s="90"/>
      <c r="L19" s="90"/>
      <c r="M19" s="108"/>
      <c r="N19" s="108"/>
      <c r="O19" s="108"/>
    </row>
    <row r="20" spans="1:15" s="95" customFormat="1" x14ac:dyDescent="0.35">
      <c r="A20" s="109"/>
      <c r="B20" s="109"/>
      <c r="C20" s="109"/>
      <c r="D20" s="110"/>
      <c r="E20" s="110"/>
      <c r="F20" s="110"/>
      <c r="G20" s="109"/>
      <c r="H20" s="111"/>
      <c r="I20" s="110"/>
      <c r="J20" s="110"/>
      <c r="K20" s="109"/>
      <c r="L20" s="109"/>
      <c r="M20" s="112"/>
      <c r="N20" s="112"/>
      <c r="O20" s="112"/>
    </row>
    <row r="21" spans="1:15" s="93" customFormat="1" x14ac:dyDescent="0.35">
      <c r="A21" s="93" t="s">
        <v>160</v>
      </c>
      <c r="B21" s="93" t="s">
        <v>244</v>
      </c>
      <c r="C21" s="93" t="s">
        <v>46</v>
      </c>
      <c r="D21" s="91">
        <v>43</v>
      </c>
      <c r="E21" s="92">
        <f>D21*$E$4</f>
        <v>10.75</v>
      </c>
      <c r="F21" s="92">
        <f>D21-E21</f>
        <v>32.25</v>
      </c>
      <c r="G21" s="93" t="s">
        <v>56</v>
      </c>
      <c r="H21" s="90"/>
      <c r="I21" s="91">
        <f>H21*F21</f>
        <v>0</v>
      </c>
      <c r="J21" s="91">
        <f>I21/1.21</f>
        <v>0</v>
      </c>
      <c r="K21" s="90"/>
      <c r="L21" s="90"/>
      <c r="M21" s="108"/>
      <c r="N21" s="108"/>
      <c r="O21" s="108"/>
    </row>
    <row r="22" spans="1:15" s="93" customFormat="1" x14ac:dyDescent="0.35">
      <c r="A22" s="93" t="s">
        <v>160</v>
      </c>
      <c r="B22" s="93" t="s">
        <v>244</v>
      </c>
      <c r="D22" s="91">
        <v>43</v>
      </c>
      <c r="E22" s="92">
        <f>D22*$E$4</f>
        <v>10.75</v>
      </c>
      <c r="F22" s="92">
        <f>D22-E22</f>
        <v>32.25</v>
      </c>
      <c r="G22" s="93" t="s">
        <v>48</v>
      </c>
      <c r="H22" s="90"/>
      <c r="I22" s="91">
        <f>H22*F22</f>
        <v>0</v>
      </c>
      <c r="J22" s="91">
        <f>I22/1.21</f>
        <v>0</v>
      </c>
      <c r="K22" s="90"/>
      <c r="L22" s="90"/>
      <c r="M22" s="108"/>
      <c r="N22" s="108"/>
      <c r="O22" s="108"/>
    </row>
    <row r="23" spans="1:15" s="93" customFormat="1" x14ac:dyDescent="0.35">
      <c r="A23" s="93" t="s">
        <v>160</v>
      </c>
      <c r="B23" s="93" t="s">
        <v>244</v>
      </c>
      <c r="D23" s="91">
        <v>43</v>
      </c>
      <c r="E23" s="92">
        <f>D23*$E$4</f>
        <v>10.75</v>
      </c>
      <c r="F23" s="92">
        <f>D23-E23</f>
        <v>32.25</v>
      </c>
      <c r="G23" s="93" t="s">
        <v>50</v>
      </c>
      <c r="H23" s="90"/>
      <c r="I23" s="91">
        <f>H23*F23</f>
        <v>0</v>
      </c>
      <c r="J23" s="91">
        <f>I23/1.21</f>
        <v>0</v>
      </c>
      <c r="K23" s="90"/>
      <c r="L23" s="90"/>
      <c r="M23" s="108"/>
      <c r="N23" s="108"/>
      <c r="O23" s="108"/>
    </row>
    <row r="24" spans="1:15" s="93" customFormat="1" x14ac:dyDescent="0.35">
      <c r="A24" s="93" t="s">
        <v>160</v>
      </c>
      <c r="B24" s="93" t="s">
        <v>244</v>
      </c>
      <c r="D24" s="91">
        <v>43</v>
      </c>
      <c r="E24" s="92">
        <f>D24*$E$4</f>
        <v>10.75</v>
      </c>
      <c r="F24" s="92">
        <f>D24-E24</f>
        <v>32.25</v>
      </c>
      <c r="G24" s="93" t="s">
        <v>49</v>
      </c>
      <c r="H24" s="90"/>
      <c r="I24" s="91">
        <f>H24*F24</f>
        <v>0</v>
      </c>
      <c r="J24" s="91">
        <f>I24/1.21</f>
        <v>0</v>
      </c>
      <c r="K24" s="90"/>
      <c r="L24" s="90"/>
      <c r="M24" s="108"/>
      <c r="N24" s="108"/>
      <c r="O24" s="108"/>
    </row>
    <row r="25" spans="1:15" s="93" customFormat="1" x14ac:dyDescent="0.35">
      <c r="A25" s="93" t="s">
        <v>160</v>
      </c>
      <c r="B25" s="93" t="s">
        <v>244</v>
      </c>
      <c r="D25" s="91">
        <v>43</v>
      </c>
      <c r="E25" s="92">
        <f>D25*$E$4</f>
        <v>10.75</v>
      </c>
      <c r="F25" s="92">
        <f>D25-E25</f>
        <v>32.25</v>
      </c>
      <c r="G25" s="93" t="s">
        <v>51</v>
      </c>
      <c r="H25" s="90"/>
      <c r="I25" s="91">
        <f>H25*F25</f>
        <v>0</v>
      </c>
      <c r="J25" s="91">
        <f>I25/1.21</f>
        <v>0</v>
      </c>
      <c r="K25" s="90"/>
      <c r="L25" s="90"/>
      <c r="M25" s="108"/>
      <c r="N25" s="108"/>
      <c r="O25" s="108"/>
    </row>
    <row r="26" spans="1:15" s="95" customFormat="1" x14ac:dyDescent="0.35">
      <c r="A26" s="109"/>
      <c r="B26" s="109"/>
      <c r="C26" s="109"/>
      <c r="D26" s="110"/>
      <c r="E26" s="110"/>
      <c r="F26" s="110"/>
      <c r="G26" s="109"/>
      <c r="H26" s="111"/>
      <c r="I26" s="110"/>
      <c r="J26" s="110"/>
      <c r="K26" s="109"/>
      <c r="L26" s="109"/>
      <c r="M26" s="112"/>
      <c r="N26" s="112"/>
      <c r="O26" s="112"/>
    </row>
    <row r="27" spans="1:15" s="93" customFormat="1" x14ac:dyDescent="0.35">
      <c r="A27" s="93" t="s">
        <v>204</v>
      </c>
      <c r="B27" s="93" t="s">
        <v>203</v>
      </c>
      <c r="C27" s="93" t="s">
        <v>46</v>
      </c>
      <c r="D27" s="91">
        <v>32</v>
      </c>
      <c r="E27" s="92">
        <f>D27*$E$4</f>
        <v>8</v>
      </c>
      <c r="F27" s="92">
        <f t="shared" ref="F27:F36" si="4">D27-E27</f>
        <v>24</v>
      </c>
      <c r="G27" s="90">
        <v>122</v>
      </c>
      <c r="H27" s="90"/>
      <c r="I27" s="91">
        <f>H27*F27</f>
        <v>0</v>
      </c>
      <c r="J27" s="91">
        <f>I27/1.21</f>
        <v>0</v>
      </c>
      <c r="K27" s="90"/>
      <c r="L27" s="90"/>
      <c r="M27" s="108"/>
      <c r="N27" s="108"/>
      <c r="O27" s="108"/>
    </row>
    <row r="28" spans="1:15" s="93" customFormat="1" x14ac:dyDescent="0.35">
      <c r="A28" s="93" t="s">
        <v>204</v>
      </c>
      <c r="B28" s="93" t="s">
        <v>203</v>
      </c>
      <c r="D28" s="91">
        <v>32</v>
      </c>
      <c r="E28" s="92">
        <f t="shared" ref="E28:E36" si="5">D28*$E$4</f>
        <v>8</v>
      </c>
      <c r="F28" s="92">
        <f t="shared" si="4"/>
        <v>24</v>
      </c>
      <c r="G28" s="90">
        <v>128</v>
      </c>
      <c r="H28" s="90"/>
      <c r="I28" s="91">
        <f t="shared" ref="I28:I36" si="6">H28*F28</f>
        <v>0</v>
      </c>
      <c r="J28" s="91">
        <f t="shared" ref="J28:J36" si="7">I28/1.21</f>
        <v>0</v>
      </c>
      <c r="K28" s="90"/>
      <c r="L28" s="90"/>
      <c r="M28" s="108"/>
      <c r="N28" s="108"/>
      <c r="O28" s="108"/>
    </row>
    <row r="29" spans="1:15" s="93" customFormat="1" x14ac:dyDescent="0.35">
      <c r="A29" s="93" t="s">
        <v>204</v>
      </c>
      <c r="B29" s="93" t="s">
        <v>203</v>
      </c>
      <c r="D29" s="91">
        <v>32</v>
      </c>
      <c r="E29" s="92">
        <f t="shared" si="5"/>
        <v>8</v>
      </c>
      <c r="F29" s="92">
        <f t="shared" si="4"/>
        <v>24</v>
      </c>
      <c r="G29" s="90">
        <v>140</v>
      </c>
      <c r="H29" s="90"/>
      <c r="I29" s="91">
        <f t="shared" si="6"/>
        <v>0</v>
      </c>
      <c r="J29" s="91">
        <f t="shared" si="7"/>
        <v>0</v>
      </c>
      <c r="K29" s="90"/>
      <c r="L29" s="90"/>
      <c r="M29" s="108"/>
      <c r="N29" s="108"/>
      <c r="O29" s="108"/>
    </row>
    <row r="30" spans="1:15" s="93" customFormat="1" x14ac:dyDescent="0.35">
      <c r="A30" s="93" t="s">
        <v>204</v>
      </c>
      <c r="B30" s="93" t="s">
        <v>203</v>
      </c>
      <c r="D30" s="91">
        <v>32</v>
      </c>
      <c r="E30" s="92">
        <f t="shared" si="5"/>
        <v>8</v>
      </c>
      <c r="F30" s="92">
        <f t="shared" si="4"/>
        <v>24</v>
      </c>
      <c r="G30" s="90">
        <v>152</v>
      </c>
      <c r="H30" s="90"/>
      <c r="I30" s="91">
        <f t="shared" si="6"/>
        <v>0</v>
      </c>
      <c r="J30" s="91">
        <f t="shared" si="7"/>
        <v>0</v>
      </c>
      <c r="K30" s="90"/>
      <c r="L30" s="90"/>
      <c r="M30" s="108"/>
      <c r="N30" s="108"/>
      <c r="O30" s="108"/>
    </row>
    <row r="31" spans="1:15" s="93" customFormat="1" x14ac:dyDescent="0.35">
      <c r="A31" s="93" t="s">
        <v>204</v>
      </c>
      <c r="B31" s="93" t="s">
        <v>203</v>
      </c>
      <c r="D31" s="91">
        <v>32</v>
      </c>
      <c r="E31" s="92">
        <f t="shared" si="5"/>
        <v>8</v>
      </c>
      <c r="F31" s="92">
        <f t="shared" si="4"/>
        <v>24</v>
      </c>
      <c r="G31" s="90">
        <v>164</v>
      </c>
      <c r="H31" s="90"/>
      <c r="I31" s="91">
        <f t="shared" si="6"/>
        <v>0</v>
      </c>
      <c r="J31" s="91">
        <f t="shared" si="7"/>
        <v>0</v>
      </c>
      <c r="K31" s="90"/>
      <c r="L31" s="90"/>
      <c r="M31" s="108"/>
      <c r="N31" s="108"/>
      <c r="O31" s="108"/>
    </row>
    <row r="32" spans="1:15" s="93" customFormat="1" x14ac:dyDescent="0.35">
      <c r="A32" s="93" t="s">
        <v>205</v>
      </c>
      <c r="B32" s="93" t="s">
        <v>202</v>
      </c>
      <c r="D32" s="91">
        <v>40</v>
      </c>
      <c r="E32" s="92">
        <f t="shared" si="5"/>
        <v>10</v>
      </c>
      <c r="F32" s="92">
        <f t="shared" si="4"/>
        <v>30</v>
      </c>
      <c r="G32" s="93" t="s">
        <v>48</v>
      </c>
      <c r="H32" s="90"/>
      <c r="I32" s="91">
        <f t="shared" si="6"/>
        <v>0</v>
      </c>
      <c r="J32" s="91">
        <f t="shared" si="7"/>
        <v>0</v>
      </c>
      <c r="K32" s="90"/>
      <c r="L32" s="90"/>
      <c r="M32" s="108"/>
      <c r="N32" s="108"/>
      <c r="O32" s="108"/>
    </row>
    <row r="33" spans="1:15" s="93" customFormat="1" x14ac:dyDescent="0.35">
      <c r="A33" s="93" t="s">
        <v>205</v>
      </c>
      <c r="B33" s="93" t="s">
        <v>202</v>
      </c>
      <c r="D33" s="91">
        <v>40</v>
      </c>
      <c r="E33" s="92">
        <f t="shared" si="5"/>
        <v>10</v>
      </c>
      <c r="F33" s="92">
        <f t="shared" si="4"/>
        <v>30</v>
      </c>
      <c r="G33" s="93" t="s">
        <v>50</v>
      </c>
      <c r="H33" s="90"/>
      <c r="I33" s="91">
        <f t="shared" si="6"/>
        <v>0</v>
      </c>
      <c r="J33" s="91">
        <f t="shared" si="7"/>
        <v>0</v>
      </c>
      <c r="K33" s="90"/>
      <c r="L33" s="90"/>
      <c r="M33" s="108"/>
      <c r="N33" s="108"/>
      <c r="O33" s="108"/>
    </row>
    <row r="34" spans="1:15" s="93" customFormat="1" x14ac:dyDescent="0.35">
      <c r="A34" s="93" t="s">
        <v>205</v>
      </c>
      <c r="B34" s="93" t="s">
        <v>202</v>
      </c>
      <c r="D34" s="91">
        <v>40</v>
      </c>
      <c r="E34" s="92">
        <f t="shared" si="5"/>
        <v>10</v>
      </c>
      <c r="F34" s="92">
        <f t="shared" si="4"/>
        <v>30</v>
      </c>
      <c r="G34" s="93" t="s">
        <v>49</v>
      </c>
      <c r="H34" s="90"/>
      <c r="I34" s="91">
        <f t="shared" si="6"/>
        <v>0</v>
      </c>
      <c r="J34" s="91">
        <f t="shared" si="7"/>
        <v>0</v>
      </c>
      <c r="K34" s="90"/>
      <c r="L34" s="90"/>
      <c r="M34" s="108"/>
      <c r="N34" s="108"/>
      <c r="O34" s="108"/>
    </row>
    <row r="35" spans="1:15" s="93" customFormat="1" x14ac:dyDescent="0.35">
      <c r="A35" s="93" t="s">
        <v>205</v>
      </c>
      <c r="B35" s="93" t="s">
        <v>202</v>
      </c>
      <c r="D35" s="91">
        <v>40</v>
      </c>
      <c r="E35" s="92">
        <f t="shared" si="5"/>
        <v>10</v>
      </c>
      <c r="F35" s="92">
        <f t="shared" si="4"/>
        <v>30</v>
      </c>
      <c r="G35" s="93" t="s">
        <v>51</v>
      </c>
      <c r="H35" s="90"/>
      <c r="I35" s="91">
        <f t="shared" si="6"/>
        <v>0</v>
      </c>
      <c r="J35" s="91">
        <f t="shared" si="7"/>
        <v>0</v>
      </c>
      <c r="K35" s="90"/>
      <c r="L35" s="90"/>
      <c r="M35" s="108"/>
      <c r="N35" s="108"/>
      <c r="O35" s="108"/>
    </row>
    <row r="36" spans="1:15" s="93" customFormat="1" x14ac:dyDescent="0.35">
      <c r="A36" s="93" t="s">
        <v>205</v>
      </c>
      <c r="B36" s="93" t="s">
        <v>202</v>
      </c>
      <c r="D36" s="91">
        <v>40</v>
      </c>
      <c r="E36" s="92">
        <f t="shared" si="5"/>
        <v>10</v>
      </c>
      <c r="F36" s="92">
        <f t="shared" si="4"/>
        <v>30</v>
      </c>
      <c r="G36" s="93" t="s">
        <v>52</v>
      </c>
      <c r="H36" s="90"/>
      <c r="I36" s="91">
        <f t="shared" si="6"/>
        <v>0</v>
      </c>
      <c r="J36" s="91">
        <f t="shared" si="7"/>
        <v>0</v>
      </c>
      <c r="K36" s="90"/>
      <c r="L36" s="90"/>
      <c r="M36" s="108"/>
      <c r="N36" s="108"/>
      <c r="O36" s="108"/>
    </row>
    <row r="37" spans="1:15" s="93" customFormat="1" x14ac:dyDescent="0.35">
      <c r="A37" s="93" t="s">
        <v>205</v>
      </c>
      <c r="B37" s="93" t="s">
        <v>202</v>
      </c>
      <c r="D37" s="91">
        <v>40</v>
      </c>
      <c r="E37" s="92">
        <f>D37*$E$4</f>
        <v>10</v>
      </c>
      <c r="F37" s="92">
        <f>D37-E37</f>
        <v>30</v>
      </c>
      <c r="G37" s="93" t="s">
        <v>186</v>
      </c>
      <c r="H37" s="90"/>
      <c r="I37" s="91">
        <f>H37*F37</f>
        <v>0</v>
      </c>
      <c r="J37" s="91">
        <f>I37/1.21</f>
        <v>0</v>
      </c>
      <c r="K37" s="90"/>
      <c r="L37" s="90"/>
      <c r="M37" s="108"/>
      <c r="N37" s="108"/>
      <c r="O37" s="108"/>
    </row>
    <row r="38" spans="1:15" s="95" customFormat="1" x14ac:dyDescent="0.35">
      <c r="A38" s="109"/>
      <c r="B38" s="109"/>
      <c r="C38" s="109"/>
      <c r="D38" s="110"/>
      <c r="E38" s="110"/>
      <c r="F38" s="110"/>
      <c r="G38" s="109"/>
      <c r="H38" s="111"/>
      <c r="I38" s="110"/>
      <c r="J38" s="110"/>
      <c r="K38" s="109"/>
      <c r="L38" s="109"/>
      <c r="M38" s="112"/>
      <c r="N38" s="112"/>
      <c r="O38" s="112"/>
    </row>
    <row r="39" spans="1:15" s="93" customFormat="1" x14ac:dyDescent="0.35">
      <c r="A39" s="93" t="s">
        <v>207</v>
      </c>
      <c r="B39" s="93" t="s">
        <v>206</v>
      </c>
      <c r="C39" s="93" t="s">
        <v>46</v>
      </c>
      <c r="D39" s="91">
        <v>40</v>
      </c>
      <c r="E39" s="92">
        <f>D39*$E$4</f>
        <v>10</v>
      </c>
      <c r="F39" s="92">
        <f>D39-E39</f>
        <v>30</v>
      </c>
      <c r="G39" s="93" t="s">
        <v>56</v>
      </c>
      <c r="H39" s="90"/>
      <c r="I39" s="91">
        <f>H39*F39</f>
        <v>0</v>
      </c>
      <c r="J39" s="91">
        <f>I39/1.21</f>
        <v>0</v>
      </c>
      <c r="K39" s="90"/>
      <c r="L39" s="90"/>
      <c r="M39" s="108"/>
      <c r="N39" s="108"/>
      <c r="O39" s="108"/>
    </row>
    <row r="40" spans="1:15" s="93" customFormat="1" x14ac:dyDescent="0.35">
      <c r="A40" s="93" t="s">
        <v>207</v>
      </c>
      <c r="B40" s="93" t="s">
        <v>201</v>
      </c>
      <c r="D40" s="91">
        <v>40</v>
      </c>
      <c r="E40" s="92">
        <f>D40*$E$4</f>
        <v>10</v>
      </c>
      <c r="F40" s="92">
        <f>D40-E40</f>
        <v>30</v>
      </c>
      <c r="G40" s="93" t="s">
        <v>48</v>
      </c>
      <c r="H40" s="90"/>
      <c r="I40" s="91">
        <f>H40*F40</f>
        <v>0</v>
      </c>
      <c r="J40" s="91">
        <f>I40/1.21</f>
        <v>0</v>
      </c>
      <c r="K40" s="90"/>
      <c r="L40" s="90"/>
      <c r="M40" s="108"/>
      <c r="N40" s="108"/>
      <c r="O40" s="108"/>
    </row>
    <row r="41" spans="1:15" s="93" customFormat="1" x14ac:dyDescent="0.35">
      <c r="A41" s="93" t="s">
        <v>207</v>
      </c>
      <c r="B41" s="93" t="s">
        <v>201</v>
      </c>
      <c r="D41" s="91">
        <v>40</v>
      </c>
      <c r="E41" s="92">
        <f>D41*$E$4</f>
        <v>10</v>
      </c>
      <c r="F41" s="92">
        <f>D41-E41</f>
        <v>30</v>
      </c>
      <c r="G41" s="93" t="s">
        <v>50</v>
      </c>
      <c r="H41" s="90"/>
      <c r="I41" s="91">
        <f>H41*F41</f>
        <v>0</v>
      </c>
      <c r="J41" s="91">
        <f>I41/1.21</f>
        <v>0</v>
      </c>
      <c r="K41" s="90"/>
      <c r="L41" s="90"/>
      <c r="M41" s="108"/>
      <c r="N41" s="108"/>
      <c r="O41" s="108"/>
    </row>
    <row r="42" spans="1:15" s="93" customFormat="1" x14ac:dyDescent="0.35">
      <c r="A42" s="93" t="s">
        <v>207</v>
      </c>
      <c r="B42" s="93" t="s">
        <v>201</v>
      </c>
      <c r="D42" s="91">
        <v>40</v>
      </c>
      <c r="E42" s="92">
        <f>D42*$E$4</f>
        <v>10</v>
      </c>
      <c r="F42" s="92">
        <f>D42-E42</f>
        <v>30</v>
      </c>
      <c r="G42" s="93" t="s">
        <v>49</v>
      </c>
      <c r="H42" s="90"/>
      <c r="I42" s="91">
        <f>H42*F42</f>
        <v>0</v>
      </c>
      <c r="J42" s="91">
        <f>I42/1.21</f>
        <v>0</v>
      </c>
      <c r="K42" s="90"/>
      <c r="L42" s="90"/>
      <c r="M42" s="108"/>
      <c r="N42" s="108"/>
      <c r="O42" s="108"/>
    </row>
    <row r="43" spans="1:15" s="93" customFormat="1" x14ac:dyDescent="0.35">
      <c r="A43" s="93" t="s">
        <v>207</v>
      </c>
      <c r="B43" s="93" t="s">
        <v>201</v>
      </c>
      <c r="D43" s="91">
        <v>40</v>
      </c>
      <c r="E43" s="92">
        <f>D43*$E$4</f>
        <v>10</v>
      </c>
      <c r="F43" s="92">
        <f>D43-E43</f>
        <v>30</v>
      </c>
      <c r="G43" s="93" t="s">
        <v>51</v>
      </c>
      <c r="H43" s="90"/>
      <c r="I43" s="91">
        <f>H43*F43</f>
        <v>0</v>
      </c>
      <c r="J43" s="91">
        <f>I43/1.21</f>
        <v>0</v>
      </c>
      <c r="K43" s="90"/>
      <c r="L43" s="90"/>
      <c r="M43" s="108"/>
      <c r="N43" s="108"/>
      <c r="O43" s="108"/>
    </row>
    <row r="44" spans="1:15" s="95" customFormat="1" x14ac:dyDescent="0.35">
      <c r="A44" s="109"/>
      <c r="B44" s="109"/>
      <c r="C44" s="109"/>
      <c r="D44" s="110"/>
      <c r="E44" s="110"/>
      <c r="F44" s="110"/>
      <c r="G44" s="109"/>
      <c r="H44" s="111"/>
      <c r="I44" s="110"/>
      <c r="J44" s="110"/>
      <c r="K44" s="109"/>
      <c r="L44" s="109"/>
      <c r="M44" s="112"/>
      <c r="N44" s="112"/>
      <c r="O44" s="112"/>
    </row>
    <row r="45" spans="1:15" s="93" customFormat="1" x14ac:dyDescent="0.35">
      <c r="A45" s="93" t="s">
        <v>198</v>
      </c>
      <c r="B45" s="93" t="s">
        <v>271</v>
      </c>
      <c r="C45" s="93" t="s">
        <v>46</v>
      </c>
      <c r="D45" s="91">
        <v>55</v>
      </c>
      <c r="E45" s="92">
        <f>D45*$E$4</f>
        <v>13.75</v>
      </c>
      <c r="F45" s="92">
        <f t="shared" ref="F45:F54" si="8">D45-E45</f>
        <v>41.25</v>
      </c>
      <c r="G45" s="90">
        <v>122</v>
      </c>
      <c r="H45" s="90"/>
      <c r="I45" s="91">
        <f>H45*F45</f>
        <v>0</v>
      </c>
      <c r="J45" s="91">
        <f>I45/1.21</f>
        <v>0</v>
      </c>
      <c r="K45" s="90"/>
      <c r="L45" s="90"/>
      <c r="M45" s="108"/>
      <c r="N45" s="108"/>
      <c r="O45" s="108"/>
    </row>
    <row r="46" spans="1:15" s="93" customFormat="1" x14ac:dyDescent="0.35">
      <c r="A46" s="93" t="s">
        <v>198</v>
      </c>
      <c r="B46" s="93" t="s">
        <v>271</v>
      </c>
      <c r="D46" s="91">
        <v>55</v>
      </c>
      <c r="E46" s="92">
        <f t="shared" ref="E46:E54" si="9">D46*$E$4</f>
        <v>13.75</v>
      </c>
      <c r="F46" s="92">
        <f t="shared" si="8"/>
        <v>41.25</v>
      </c>
      <c r="G46" s="90">
        <v>128</v>
      </c>
      <c r="H46" s="90"/>
      <c r="I46" s="91">
        <f t="shared" ref="I46:I54" si="10">H46*F46</f>
        <v>0</v>
      </c>
      <c r="J46" s="91">
        <f t="shared" ref="J46:J54" si="11">I46/1.21</f>
        <v>0</v>
      </c>
      <c r="K46" s="90"/>
      <c r="L46" s="90"/>
      <c r="M46" s="108"/>
      <c r="N46" s="108"/>
      <c r="O46" s="108"/>
    </row>
    <row r="47" spans="1:15" s="93" customFormat="1" x14ac:dyDescent="0.35">
      <c r="A47" s="93" t="s">
        <v>198</v>
      </c>
      <c r="B47" s="93" t="s">
        <v>271</v>
      </c>
      <c r="D47" s="91">
        <v>55</v>
      </c>
      <c r="E47" s="92">
        <f t="shared" si="9"/>
        <v>13.75</v>
      </c>
      <c r="F47" s="92">
        <f t="shared" si="8"/>
        <v>41.25</v>
      </c>
      <c r="G47" s="90">
        <v>140</v>
      </c>
      <c r="H47" s="90"/>
      <c r="I47" s="91">
        <f t="shared" si="10"/>
        <v>0</v>
      </c>
      <c r="J47" s="91">
        <f t="shared" si="11"/>
        <v>0</v>
      </c>
      <c r="K47" s="90"/>
      <c r="L47" s="90"/>
      <c r="M47" s="108"/>
      <c r="N47" s="108"/>
      <c r="O47" s="108"/>
    </row>
    <row r="48" spans="1:15" s="93" customFormat="1" x14ac:dyDescent="0.35">
      <c r="A48" s="93" t="s">
        <v>198</v>
      </c>
      <c r="B48" s="93" t="s">
        <v>271</v>
      </c>
      <c r="D48" s="91">
        <v>55</v>
      </c>
      <c r="E48" s="92">
        <f t="shared" si="9"/>
        <v>13.75</v>
      </c>
      <c r="F48" s="92">
        <f t="shared" si="8"/>
        <v>41.25</v>
      </c>
      <c r="G48" s="90">
        <v>152</v>
      </c>
      <c r="H48" s="90"/>
      <c r="I48" s="91">
        <f t="shared" si="10"/>
        <v>0</v>
      </c>
      <c r="J48" s="91">
        <f t="shared" si="11"/>
        <v>0</v>
      </c>
      <c r="K48" s="90"/>
      <c r="L48" s="90"/>
      <c r="M48" s="108"/>
      <c r="N48" s="108"/>
      <c r="O48" s="108"/>
    </row>
    <row r="49" spans="1:15" s="93" customFormat="1" x14ac:dyDescent="0.35">
      <c r="A49" s="93" t="s">
        <v>198</v>
      </c>
      <c r="B49" s="93" t="s">
        <v>271</v>
      </c>
      <c r="D49" s="91">
        <v>55</v>
      </c>
      <c r="E49" s="92">
        <f t="shared" si="9"/>
        <v>13.75</v>
      </c>
      <c r="F49" s="92">
        <f t="shared" si="8"/>
        <v>41.25</v>
      </c>
      <c r="G49" s="90">
        <v>164</v>
      </c>
      <c r="H49" s="90"/>
      <c r="I49" s="91">
        <f t="shared" si="10"/>
        <v>0</v>
      </c>
      <c r="J49" s="91">
        <f t="shared" si="11"/>
        <v>0</v>
      </c>
      <c r="K49" s="90"/>
      <c r="L49" s="90"/>
      <c r="M49" s="108"/>
      <c r="N49" s="108"/>
      <c r="O49" s="108"/>
    </row>
    <row r="50" spans="1:15" s="93" customFormat="1" x14ac:dyDescent="0.35">
      <c r="A50" s="93" t="s">
        <v>199</v>
      </c>
      <c r="B50" s="93" t="s">
        <v>272</v>
      </c>
      <c r="D50" s="91">
        <v>60</v>
      </c>
      <c r="E50" s="92">
        <f t="shared" si="9"/>
        <v>15</v>
      </c>
      <c r="F50" s="92">
        <f t="shared" si="8"/>
        <v>45</v>
      </c>
      <c r="G50" s="93" t="s">
        <v>48</v>
      </c>
      <c r="H50" s="90"/>
      <c r="I50" s="91">
        <f t="shared" si="10"/>
        <v>0</v>
      </c>
      <c r="J50" s="91">
        <f t="shared" si="11"/>
        <v>0</v>
      </c>
      <c r="K50" s="90"/>
      <c r="L50" s="90"/>
      <c r="M50" s="108"/>
      <c r="N50" s="108"/>
      <c r="O50" s="108"/>
    </row>
    <row r="51" spans="1:15" s="93" customFormat="1" x14ac:dyDescent="0.35">
      <c r="A51" s="93" t="s">
        <v>199</v>
      </c>
      <c r="B51" s="93" t="s">
        <v>272</v>
      </c>
      <c r="D51" s="91">
        <v>60</v>
      </c>
      <c r="E51" s="92">
        <f t="shared" si="9"/>
        <v>15</v>
      </c>
      <c r="F51" s="92">
        <f t="shared" si="8"/>
        <v>45</v>
      </c>
      <c r="G51" s="93" t="s">
        <v>50</v>
      </c>
      <c r="H51" s="90"/>
      <c r="I51" s="91">
        <f t="shared" si="10"/>
        <v>0</v>
      </c>
      <c r="J51" s="91">
        <f t="shared" si="11"/>
        <v>0</v>
      </c>
      <c r="K51" s="90"/>
      <c r="L51" s="90"/>
      <c r="M51" s="108"/>
      <c r="N51" s="108"/>
      <c r="O51" s="108"/>
    </row>
    <row r="52" spans="1:15" s="93" customFormat="1" x14ac:dyDescent="0.35">
      <c r="A52" s="93" t="s">
        <v>199</v>
      </c>
      <c r="B52" s="93" t="s">
        <v>272</v>
      </c>
      <c r="D52" s="91">
        <v>60</v>
      </c>
      <c r="E52" s="92">
        <f t="shared" si="9"/>
        <v>15</v>
      </c>
      <c r="F52" s="92">
        <f t="shared" si="8"/>
        <v>45</v>
      </c>
      <c r="G52" s="93" t="s">
        <v>49</v>
      </c>
      <c r="H52" s="90"/>
      <c r="I52" s="91">
        <f t="shared" si="10"/>
        <v>0</v>
      </c>
      <c r="J52" s="91">
        <f t="shared" si="11"/>
        <v>0</v>
      </c>
      <c r="K52" s="90"/>
      <c r="L52" s="90"/>
      <c r="M52" s="108"/>
      <c r="N52" s="108"/>
      <c r="O52" s="108"/>
    </row>
    <row r="53" spans="1:15" s="93" customFormat="1" x14ac:dyDescent="0.35">
      <c r="A53" s="93" t="s">
        <v>199</v>
      </c>
      <c r="B53" s="93" t="s">
        <v>272</v>
      </c>
      <c r="D53" s="91">
        <v>60</v>
      </c>
      <c r="E53" s="92">
        <f t="shared" si="9"/>
        <v>15</v>
      </c>
      <c r="F53" s="92">
        <f t="shared" si="8"/>
        <v>45</v>
      </c>
      <c r="G53" s="93" t="s">
        <v>51</v>
      </c>
      <c r="H53" s="90"/>
      <c r="I53" s="91">
        <f t="shared" si="10"/>
        <v>0</v>
      </c>
      <c r="J53" s="91">
        <f t="shared" si="11"/>
        <v>0</v>
      </c>
      <c r="K53" s="90"/>
      <c r="L53" s="90"/>
      <c r="M53" s="108"/>
      <c r="N53" s="108"/>
      <c r="O53" s="108"/>
    </row>
    <row r="54" spans="1:15" s="93" customFormat="1" x14ac:dyDescent="0.35">
      <c r="A54" s="93" t="s">
        <v>199</v>
      </c>
      <c r="B54" s="93" t="s">
        <v>272</v>
      </c>
      <c r="D54" s="91">
        <v>60</v>
      </c>
      <c r="E54" s="92">
        <f t="shared" si="9"/>
        <v>15</v>
      </c>
      <c r="F54" s="92">
        <f t="shared" si="8"/>
        <v>45</v>
      </c>
      <c r="G54" s="93" t="s">
        <v>52</v>
      </c>
      <c r="H54" s="90"/>
      <c r="I54" s="91">
        <f t="shared" si="10"/>
        <v>0</v>
      </c>
      <c r="J54" s="91">
        <f t="shared" si="11"/>
        <v>0</v>
      </c>
      <c r="K54" s="90"/>
      <c r="L54" s="90"/>
      <c r="M54" s="108"/>
      <c r="N54" s="108"/>
      <c r="O54" s="108"/>
    </row>
    <row r="55" spans="1:15" s="93" customFormat="1" x14ac:dyDescent="0.35">
      <c r="A55" s="93" t="s">
        <v>199</v>
      </c>
      <c r="B55" s="93" t="s">
        <v>272</v>
      </c>
      <c r="D55" s="91">
        <v>60</v>
      </c>
      <c r="E55" s="92">
        <f>D55*$E$4</f>
        <v>15</v>
      </c>
      <c r="F55" s="92">
        <f>D55-E55</f>
        <v>45</v>
      </c>
      <c r="G55" s="93" t="s">
        <v>186</v>
      </c>
      <c r="H55" s="90"/>
      <c r="I55" s="91">
        <f>H55*F55</f>
        <v>0</v>
      </c>
      <c r="J55" s="91">
        <f>I55/1.21</f>
        <v>0</v>
      </c>
      <c r="K55" s="90"/>
      <c r="L55" s="90"/>
      <c r="M55" s="108"/>
      <c r="N55" s="108"/>
      <c r="O55" s="108"/>
    </row>
    <row r="56" spans="1:15" s="95" customFormat="1" x14ac:dyDescent="0.35">
      <c r="A56" s="109"/>
      <c r="B56" s="109"/>
      <c r="C56" s="109"/>
      <c r="D56" s="110"/>
      <c r="E56" s="110"/>
      <c r="F56" s="110"/>
      <c r="G56" s="109"/>
      <c r="H56" s="111"/>
      <c r="I56" s="110"/>
      <c r="J56" s="110"/>
      <c r="K56" s="109"/>
      <c r="L56" s="109"/>
      <c r="M56" s="112"/>
      <c r="N56" s="112"/>
      <c r="O56" s="112"/>
    </row>
    <row r="57" spans="1:15" s="93" customFormat="1" x14ac:dyDescent="0.35">
      <c r="A57" s="93" t="s">
        <v>200</v>
      </c>
      <c r="B57" s="93" t="s">
        <v>273</v>
      </c>
      <c r="C57" s="93" t="s">
        <v>46</v>
      </c>
      <c r="D57" s="91">
        <v>60</v>
      </c>
      <c r="E57" s="92">
        <f>D57*$E$4</f>
        <v>15</v>
      </c>
      <c r="F57" s="92">
        <f>D57-E57</f>
        <v>45</v>
      </c>
      <c r="G57" s="93" t="s">
        <v>56</v>
      </c>
      <c r="H57" s="90"/>
      <c r="I57" s="91">
        <f>H57*F57</f>
        <v>0</v>
      </c>
      <c r="J57" s="91">
        <f>I57/1.21</f>
        <v>0</v>
      </c>
      <c r="K57" s="90"/>
      <c r="L57" s="90"/>
      <c r="M57" s="108"/>
      <c r="N57" s="108"/>
      <c r="O57" s="108"/>
    </row>
    <row r="58" spans="1:15" s="93" customFormat="1" x14ac:dyDescent="0.35">
      <c r="A58" s="93" t="s">
        <v>200</v>
      </c>
      <c r="B58" s="93" t="s">
        <v>273</v>
      </c>
      <c r="D58" s="91">
        <v>60</v>
      </c>
      <c r="E58" s="92">
        <f>D58*$E$4</f>
        <v>15</v>
      </c>
      <c r="F58" s="92">
        <f>D58-E58</f>
        <v>45</v>
      </c>
      <c r="G58" s="93" t="s">
        <v>48</v>
      </c>
      <c r="H58" s="90"/>
      <c r="I58" s="91">
        <f>H58*F58</f>
        <v>0</v>
      </c>
      <c r="J58" s="91">
        <f>I58/1.21</f>
        <v>0</v>
      </c>
      <c r="K58" s="90"/>
      <c r="L58" s="90"/>
      <c r="M58" s="108"/>
      <c r="N58" s="108"/>
      <c r="O58" s="108"/>
    </row>
    <row r="59" spans="1:15" s="93" customFormat="1" x14ac:dyDescent="0.35">
      <c r="A59" s="93" t="s">
        <v>200</v>
      </c>
      <c r="B59" s="93" t="s">
        <v>273</v>
      </c>
      <c r="D59" s="91">
        <v>60</v>
      </c>
      <c r="E59" s="92">
        <f>D59*$E$4</f>
        <v>15</v>
      </c>
      <c r="F59" s="92">
        <f>D59-E59</f>
        <v>45</v>
      </c>
      <c r="G59" s="93" t="s">
        <v>50</v>
      </c>
      <c r="H59" s="90"/>
      <c r="I59" s="91">
        <f>H59*F59</f>
        <v>0</v>
      </c>
      <c r="J59" s="91">
        <f>I59/1.21</f>
        <v>0</v>
      </c>
      <c r="K59" s="90"/>
      <c r="L59" s="90"/>
      <c r="M59" s="108"/>
      <c r="N59" s="108"/>
      <c r="O59" s="108"/>
    </row>
    <row r="60" spans="1:15" s="93" customFormat="1" x14ac:dyDescent="0.35">
      <c r="A60" s="93" t="s">
        <v>200</v>
      </c>
      <c r="B60" s="93" t="s">
        <v>273</v>
      </c>
      <c r="D60" s="91">
        <v>60</v>
      </c>
      <c r="E60" s="92">
        <f>D60*$E$4</f>
        <v>15</v>
      </c>
      <c r="F60" s="92">
        <f>D60-E60</f>
        <v>45</v>
      </c>
      <c r="G60" s="93" t="s">
        <v>49</v>
      </c>
      <c r="H60" s="90"/>
      <c r="I60" s="91">
        <f>H60*F60</f>
        <v>0</v>
      </c>
      <c r="J60" s="91">
        <f>I60/1.21</f>
        <v>0</v>
      </c>
      <c r="K60" s="90"/>
      <c r="L60" s="90"/>
      <c r="M60" s="108"/>
      <c r="N60" s="108"/>
      <c r="O60" s="108"/>
    </row>
    <row r="61" spans="1:15" s="93" customFormat="1" x14ac:dyDescent="0.35">
      <c r="A61" s="93" t="s">
        <v>200</v>
      </c>
      <c r="B61" s="93" t="s">
        <v>273</v>
      </c>
      <c r="D61" s="91">
        <v>60</v>
      </c>
      <c r="E61" s="92">
        <f>D61*$E$4</f>
        <v>15</v>
      </c>
      <c r="F61" s="92">
        <f>D61-E61</f>
        <v>45</v>
      </c>
      <c r="G61" s="93" t="s">
        <v>51</v>
      </c>
      <c r="H61" s="90"/>
      <c r="I61" s="91">
        <f>H61*F61</f>
        <v>0</v>
      </c>
      <c r="J61" s="91">
        <f>I61/1.21</f>
        <v>0</v>
      </c>
      <c r="K61" s="90"/>
      <c r="L61" s="90"/>
      <c r="M61" s="108"/>
      <c r="N61" s="108"/>
      <c r="O61" s="108"/>
    </row>
    <row r="62" spans="1:15" s="95" customFormat="1" x14ac:dyDescent="0.35">
      <c r="A62" s="109"/>
      <c r="B62" s="109"/>
      <c r="C62" s="109"/>
      <c r="D62" s="110"/>
      <c r="E62" s="110"/>
      <c r="F62" s="110"/>
      <c r="G62" s="109"/>
      <c r="H62" s="111"/>
      <c r="I62" s="110"/>
      <c r="J62" s="110"/>
      <c r="K62" s="109"/>
      <c r="L62" s="109"/>
      <c r="M62" s="112"/>
      <c r="N62" s="112"/>
      <c r="O62" s="112"/>
    </row>
    <row r="63" spans="1:15" s="93" customFormat="1" x14ac:dyDescent="0.35">
      <c r="A63" s="93" t="s">
        <v>208</v>
      </c>
      <c r="B63" s="93" t="s">
        <v>277</v>
      </c>
      <c r="C63" s="93" t="s">
        <v>46</v>
      </c>
      <c r="D63" s="91">
        <v>45</v>
      </c>
      <c r="E63" s="92">
        <f>D63*$E$4</f>
        <v>11.25</v>
      </c>
      <c r="F63" s="92">
        <f t="shared" ref="F63:F72" si="12">D63-E63</f>
        <v>33.75</v>
      </c>
      <c r="G63" s="90">
        <v>122</v>
      </c>
      <c r="H63" s="90"/>
      <c r="I63" s="91">
        <f>H63*F63</f>
        <v>0</v>
      </c>
      <c r="J63" s="91">
        <f>I63/1.21</f>
        <v>0</v>
      </c>
      <c r="K63" s="90"/>
      <c r="L63" s="90"/>
      <c r="M63" s="108"/>
      <c r="N63" s="108"/>
      <c r="O63" s="108"/>
    </row>
    <row r="64" spans="1:15" s="93" customFormat="1" x14ac:dyDescent="0.35">
      <c r="A64" s="93" t="s">
        <v>208</v>
      </c>
      <c r="B64" s="93" t="s">
        <v>277</v>
      </c>
      <c r="D64" s="91">
        <v>45</v>
      </c>
      <c r="E64" s="92">
        <f t="shared" ref="E64:E72" si="13">D64*$E$4</f>
        <v>11.25</v>
      </c>
      <c r="F64" s="92">
        <f t="shared" si="12"/>
        <v>33.75</v>
      </c>
      <c r="G64" s="90">
        <v>128</v>
      </c>
      <c r="H64" s="90"/>
      <c r="I64" s="91">
        <f t="shared" ref="I64:I72" si="14">H64*F64</f>
        <v>0</v>
      </c>
      <c r="J64" s="91">
        <f t="shared" ref="J64:J72" si="15">I64/1.21</f>
        <v>0</v>
      </c>
      <c r="K64" s="90"/>
      <c r="L64" s="90"/>
      <c r="M64" s="108"/>
      <c r="N64" s="108"/>
      <c r="O64" s="108"/>
    </row>
    <row r="65" spans="1:15" s="93" customFormat="1" x14ac:dyDescent="0.35">
      <c r="A65" s="93" t="s">
        <v>208</v>
      </c>
      <c r="B65" s="93" t="s">
        <v>277</v>
      </c>
      <c r="D65" s="91">
        <v>45</v>
      </c>
      <c r="E65" s="92">
        <f t="shared" si="13"/>
        <v>11.25</v>
      </c>
      <c r="F65" s="92">
        <f t="shared" si="12"/>
        <v>33.75</v>
      </c>
      <c r="G65" s="90">
        <v>140</v>
      </c>
      <c r="H65" s="90"/>
      <c r="I65" s="91">
        <f t="shared" si="14"/>
        <v>0</v>
      </c>
      <c r="J65" s="91">
        <f t="shared" si="15"/>
        <v>0</v>
      </c>
      <c r="K65" s="90"/>
      <c r="L65" s="90"/>
      <c r="M65" s="108"/>
      <c r="N65" s="108"/>
      <c r="O65" s="108"/>
    </row>
    <row r="66" spans="1:15" s="93" customFormat="1" x14ac:dyDescent="0.35">
      <c r="A66" s="93" t="s">
        <v>208</v>
      </c>
      <c r="B66" s="93" t="s">
        <v>277</v>
      </c>
      <c r="D66" s="91">
        <v>45</v>
      </c>
      <c r="E66" s="92">
        <f t="shared" si="13"/>
        <v>11.25</v>
      </c>
      <c r="F66" s="92">
        <f t="shared" si="12"/>
        <v>33.75</v>
      </c>
      <c r="G66" s="90">
        <v>152</v>
      </c>
      <c r="H66" s="90"/>
      <c r="I66" s="91">
        <f t="shared" si="14"/>
        <v>0</v>
      </c>
      <c r="J66" s="91">
        <f t="shared" si="15"/>
        <v>0</v>
      </c>
      <c r="K66" s="90"/>
      <c r="L66" s="90"/>
      <c r="M66" s="108"/>
      <c r="N66" s="108"/>
      <c r="O66" s="108"/>
    </row>
    <row r="67" spans="1:15" s="93" customFormat="1" x14ac:dyDescent="0.35">
      <c r="A67" s="93" t="s">
        <v>208</v>
      </c>
      <c r="B67" s="93" t="s">
        <v>277</v>
      </c>
      <c r="D67" s="91">
        <v>45</v>
      </c>
      <c r="E67" s="92">
        <f t="shared" si="13"/>
        <v>11.25</v>
      </c>
      <c r="F67" s="92">
        <f t="shared" si="12"/>
        <v>33.75</v>
      </c>
      <c r="G67" s="90">
        <v>164</v>
      </c>
      <c r="H67" s="90"/>
      <c r="I67" s="91">
        <f t="shared" si="14"/>
        <v>0</v>
      </c>
      <c r="J67" s="91">
        <f t="shared" si="15"/>
        <v>0</v>
      </c>
      <c r="K67" s="90"/>
      <c r="L67" s="90"/>
      <c r="M67" s="108"/>
      <c r="N67" s="108"/>
      <c r="O67" s="108"/>
    </row>
    <row r="68" spans="1:15" s="93" customFormat="1" x14ac:dyDescent="0.35">
      <c r="A68" s="93" t="s">
        <v>209</v>
      </c>
      <c r="B68" s="93" t="s">
        <v>278</v>
      </c>
      <c r="D68" s="91">
        <v>50</v>
      </c>
      <c r="E68" s="92">
        <f t="shared" si="13"/>
        <v>12.5</v>
      </c>
      <c r="F68" s="92">
        <f t="shared" si="12"/>
        <v>37.5</v>
      </c>
      <c r="G68" s="93" t="s">
        <v>48</v>
      </c>
      <c r="H68" s="90"/>
      <c r="I68" s="91">
        <f t="shared" si="14"/>
        <v>0</v>
      </c>
      <c r="J68" s="91">
        <f t="shared" si="15"/>
        <v>0</v>
      </c>
      <c r="K68" s="90"/>
      <c r="L68" s="90"/>
      <c r="M68" s="108"/>
      <c r="N68" s="108"/>
      <c r="O68" s="108"/>
    </row>
    <row r="69" spans="1:15" s="93" customFormat="1" x14ac:dyDescent="0.35">
      <c r="A69" s="93" t="s">
        <v>209</v>
      </c>
      <c r="B69" s="93" t="s">
        <v>278</v>
      </c>
      <c r="D69" s="91">
        <v>50</v>
      </c>
      <c r="E69" s="92">
        <f t="shared" si="13"/>
        <v>12.5</v>
      </c>
      <c r="F69" s="92">
        <f t="shared" si="12"/>
        <v>37.5</v>
      </c>
      <c r="G69" s="93" t="s">
        <v>50</v>
      </c>
      <c r="H69" s="90"/>
      <c r="I69" s="91">
        <f t="shared" si="14"/>
        <v>0</v>
      </c>
      <c r="J69" s="91">
        <f t="shared" si="15"/>
        <v>0</v>
      </c>
      <c r="K69" s="90"/>
      <c r="L69" s="90"/>
      <c r="M69" s="108"/>
      <c r="N69" s="108"/>
      <c r="O69" s="108"/>
    </row>
    <row r="70" spans="1:15" s="93" customFormat="1" x14ac:dyDescent="0.35">
      <c r="A70" s="93" t="s">
        <v>209</v>
      </c>
      <c r="B70" s="93" t="s">
        <v>278</v>
      </c>
      <c r="D70" s="91">
        <v>50</v>
      </c>
      <c r="E70" s="92">
        <f t="shared" si="13"/>
        <v>12.5</v>
      </c>
      <c r="F70" s="92">
        <f t="shared" si="12"/>
        <v>37.5</v>
      </c>
      <c r="G70" s="93" t="s">
        <v>49</v>
      </c>
      <c r="H70" s="90"/>
      <c r="I70" s="91">
        <f t="shared" si="14"/>
        <v>0</v>
      </c>
      <c r="J70" s="91">
        <f t="shared" si="15"/>
        <v>0</v>
      </c>
      <c r="K70" s="90"/>
      <c r="L70" s="90"/>
      <c r="M70" s="108"/>
      <c r="N70" s="108"/>
      <c r="O70" s="108"/>
    </row>
    <row r="71" spans="1:15" s="93" customFormat="1" x14ac:dyDescent="0.35">
      <c r="A71" s="93" t="s">
        <v>209</v>
      </c>
      <c r="B71" s="93" t="s">
        <v>278</v>
      </c>
      <c r="D71" s="91">
        <v>50</v>
      </c>
      <c r="E71" s="92">
        <f t="shared" si="13"/>
        <v>12.5</v>
      </c>
      <c r="F71" s="92">
        <f t="shared" si="12"/>
        <v>37.5</v>
      </c>
      <c r="G71" s="93" t="s">
        <v>51</v>
      </c>
      <c r="H71" s="90"/>
      <c r="I71" s="91">
        <f t="shared" si="14"/>
        <v>0</v>
      </c>
      <c r="J71" s="91">
        <f t="shared" si="15"/>
        <v>0</v>
      </c>
      <c r="K71" s="90"/>
      <c r="L71" s="90"/>
      <c r="M71" s="108"/>
      <c r="N71" s="108"/>
      <c r="O71" s="108"/>
    </row>
    <row r="72" spans="1:15" s="93" customFormat="1" x14ac:dyDescent="0.35">
      <c r="A72" s="93" t="s">
        <v>209</v>
      </c>
      <c r="B72" s="93" t="s">
        <v>278</v>
      </c>
      <c r="D72" s="91">
        <v>50</v>
      </c>
      <c r="E72" s="92">
        <f t="shared" si="13"/>
        <v>12.5</v>
      </c>
      <c r="F72" s="92">
        <f t="shared" si="12"/>
        <v>37.5</v>
      </c>
      <c r="G72" s="93" t="s">
        <v>52</v>
      </c>
      <c r="H72" s="90"/>
      <c r="I72" s="91">
        <f t="shared" si="14"/>
        <v>0</v>
      </c>
      <c r="J72" s="91">
        <f t="shared" si="15"/>
        <v>0</v>
      </c>
      <c r="K72" s="90"/>
      <c r="L72" s="90"/>
      <c r="M72" s="108"/>
      <c r="N72" s="108"/>
      <c r="O72" s="108"/>
    </row>
    <row r="73" spans="1:15" s="95" customFormat="1" x14ac:dyDescent="0.35">
      <c r="A73" s="109"/>
      <c r="B73" s="109"/>
      <c r="C73" s="109"/>
      <c r="D73" s="110"/>
      <c r="E73" s="110"/>
      <c r="F73" s="110"/>
      <c r="G73" s="109"/>
      <c r="H73" s="111"/>
      <c r="I73" s="110"/>
      <c r="J73" s="110"/>
      <c r="K73" s="109"/>
      <c r="L73" s="109"/>
      <c r="M73" s="112"/>
      <c r="N73" s="112"/>
      <c r="O73" s="112"/>
    </row>
    <row r="74" spans="1:15" s="93" customFormat="1" x14ac:dyDescent="0.35">
      <c r="A74" s="93" t="s">
        <v>210</v>
      </c>
      <c r="B74" s="93" t="s">
        <v>279</v>
      </c>
      <c r="C74" s="93" t="s">
        <v>46</v>
      </c>
      <c r="D74" s="91">
        <v>50</v>
      </c>
      <c r="E74" s="92">
        <f>D74*$E$4</f>
        <v>12.5</v>
      </c>
      <c r="F74" s="92">
        <f>D74-E74</f>
        <v>37.5</v>
      </c>
      <c r="G74" s="93" t="s">
        <v>56</v>
      </c>
      <c r="H74" s="90"/>
      <c r="I74" s="91">
        <f>H74*F74</f>
        <v>0</v>
      </c>
      <c r="J74" s="91">
        <f>I74/1.21</f>
        <v>0</v>
      </c>
      <c r="K74" s="90"/>
      <c r="L74" s="90"/>
      <c r="M74" s="108"/>
      <c r="N74" s="108"/>
      <c r="O74" s="108"/>
    </row>
    <row r="75" spans="1:15" s="93" customFormat="1" x14ac:dyDescent="0.35">
      <c r="A75" s="93" t="s">
        <v>210</v>
      </c>
      <c r="B75" s="93" t="s">
        <v>279</v>
      </c>
      <c r="D75" s="91">
        <v>50</v>
      </c>
      <c r="E75" s="92">
        <f>D75*$E$4</f>
        <v>12.5</v>
      </c>
      <c r="F75" s="92">
        <f>D75-E75</f>
        <v>37.5</v>
      </c>
      <c r="G75" s="93" t="s">
        <v>48</v>
      </c>
      <c r="H75" s="90"/>
      <c r="I75" s="91">
        <f>H75*F75</f>
        <v>0</v>
      </c>
      <c r="J75" s="91">
        <f>I75/1.21</f>
        <v>0</v>
      </c>
      <c r="K75" s="90"/>
      <c r="L75" s="90"/>
      <c r="M75" s="108"/>
      <c r="N75" s="108"/>
      <c r="O75" s="108"/>
    </row>
    <row r="76" spans="1:15" s="93" customFormat="1" x14ac:dyDescent="0.35">
      <c r="A76" s="93" t="s">
        <v>210</v>
      </c>
      <c r="B76" s="93" t="s">
        <v>279</v>
      </c>
      <c r="D76" s="91">
        <v>50</v>
      </c>
      <c r="E76" s="92">
        <f>D76*$E$4</f>
        <v>12.5</v>
      </c>
      <c r="F76" s="92">
        <f>D76-E76</f>
        <v>37.5</v>
      </c>
      <c r="G76" s="93" t="s">
        <v>50</v>
      </c>
      <c r="H76" s="90"/>
      <c r="I76" s="91">
        <f>H76*F76</f>
        <v>0</v>
      </c>
      <c r="J76" s="91">
        <f>I76/1.21</f>
        <v>0</v>
      </c>
      <c r="K76" s="90"/>
      <c r="L76" s="90"/>
      <c r="M76" s="108"/>
      <c r="N76" s="108"/>
      <c r="O76" s="108"/>
    </row>
    <row r="77" spans="1:15" s="93" customFormat="1" x14ac:dyDescent="0.35">
      <c r="A77" s="93" t="s">
        <v>210</v>
      </c>
      <c r="B77" s="93" t="s">
        <v>279</v>
      </c>
      <c r="D77" s="91">
        <v>50</v>
      </c>
      <c r="E77" s="92">
        <f>D77*$E$4</f>
        <v>12.5</v>
      </c>
      <c r="F77" s="92">
        <f>D77-E77</f>
        <v>37.5</v>
      </c>
      <c r="G77" s="93" t="s">
        <v>49</v>
      </c>
      <c r="H77" s="90"/>
      <c r="I77" s="91">
        <f>H77*F77</f>
        <v>0</v>
      </c>
      <c r="J77" s="91">
        <f>I77/1.21</f>
        <v>0</v>
      </c>
      <c r="K77" s="90"/>
      <c r="L77" s="90"/>
      <c r="M77" s="108"/>
      <c r="N77" s="108"/>
      <c r="O77" s="108"/>
    </row>
    <row r="78" spans="1:15" s="93" customFormat="1" x14ac:dyDescent="0.35">
      <c r="A78" s="93" t="s">
        <v>210</v>
      </c>
      <c r="B78" s="93" t="s">
        <v>279</v>
      </c>
      <c r="D78" s="91">
        <v>50</v>
      </c>
      <c r="E78" s="92">
        <f>D78*$E$4</f>
        <v>12.5</v>
      </c>
      <c r="F78" s="92">
        <f>D78-E78</f>
        <v>37.5</v>
      </c>
      <c r="G78" s="93" t="s">
        <v>51</v>
      </c>
      <c r="H78" s="90"/>
      <c r="I78" s="91">
        <f>H78*F78</f>
        <v>0</v>
      </c>
      <c r="J78" s="91">
        <f>I78/1.21</f>
        <v>0</v>
      </c>
      <c r="K78" s="90"/>
      <c r="L78" s="90"/>
      <c r="M78" s="108"/>
      <c r="N78" s="108"/>
      <c r="O78" s="108"/>
    </row>
    <row r="79" spans="1:15" s="95" customFormat="1" x14ac:dyDescent="0.35">
      <c r="A79" s="109"/>
      <c r="B79" s="109"/>
      <c r="C79" s="109"/>
      <c r="D79" s="110"/>
      <c r="E79" s="110"/>
      <c r="F79" s="110"/>
      <c r="G79" s="109"/>
      <c r="H79" s="111"/>
      <c r="I79" s="110"/>
      <c r="J79" s="110"/>
      <c r="K79" s="109"/>
      <c r="L79" s="109"/>
      <c r="M79" s="112"/>
      <c r="N79" s="112"/>
      <c r="O79" s="112"/>
    </row>
    <row r="80" spans="1:15" s="93" customFormat="1" x14ac:dyDescent="0.35">
      <c r="A80" s="93" t="s">
        <v>211</v>
      </c>
      <c r="B80" s="93" t="s">
        <v>275</v>
      </c>
      <c r="C80" s="93" t="s">
        <v>46</v>
      </c>
      <c r="D80" s="91">
        <v>40</v>
      </c>
      <c r="E80" s="92">
        <f>D80*$E$4</f>
        <v>10</v>
      </c>
      <c r="F80" s="92">
        <f t="shared" ref="F80:F89" si="16">D80-E80</f>
        <v>30</v>
      </c>
      <c r="G80" s="90">
        <v>122</v>
      </c>
      <c r="H80" s="90"/>
      <c r="I80" s="91">
        <f>H80*F80</f>
        <v>0</v>
      </c>
      <c r="J80" s="91">
        <f>I80/1.21</f>
        <v>0</v>
      </c>
      <c r="K80" s="90"/>
      <c r="L80" s="90"/>
      <c r="M80" s="108"/>
      <c r="N80" s="108"/>
      <c r="O80" s="108"/>
    </row>
    <row r="81" spans="1:15" s="93" customFormat="1" x14ac:dyDescent="0.35">
      <c r="A81" s="93" t="s">
        <v>211</v>
      </c>
      <c r="B81" s="93" t="s">
        <v>275</v>
      </c>
      <c r="D81" s="91">
        <v>40</v>
      </c>
      <c r="E81" s="92">
        <f t="shared" ref="E81:E89" si="17">D81*$E$4</f>
        <v>10</v>
      </c>
      <c r="F81" s="92">
        <f t="shared" si="16"/>
        <v>30</v>
      </c>
      <c r="G81" s="90">
        <v>128</v>
      </c>
      <c r="H81" s="90"/>
      <c r="I81" s="91">
        <f t="shared" ref="I81:I89" si="18">H81*F81</f>
        <v>0</v>
      </c>
      <c r="J81" s="91">
        <f t="shared" ref="J81:J89" si="19">I81/1.21</f>
        <v>0</v>
      </c>
      <c r="K81" s="90"/>
      <c r="L81" s="90"/>
      <c r="M81" s="108"/>
      <c r="N81" s="108"/>
      <c r="O81" s="108"/>
    </row>
    <row r="82" spans="1:15" s="93" customFormat="1" x14ac:dyDescent="0.35">
      <c r="A82" s="93" t="s">
        <v>211</v>
      </c>
      <c r="B82" s="93" t="s">
        <v>275</v>
      </c>
      <c r="D82" s="91">
        <v>40</v>
      </c>
      <c r="E82" s="92">
        <f t="shared" si="17"/>
        <v>10</v>
      </c>
      <c r="F82" s="92">
        <f t="shared" si="16"/>
        <v>30</v>
      </c>
      <c r="G82" s="90">
        <v>140</v>
      </c>
      <c r="H82" s="90"/>
      <c r="I82" s="91">
        <f t="shared" si="18"/>
        <v>0</v>
      </c>
      <c r="J82" s="91">
        <f t="shared" si="19"/>
        <v>0</v>
      </c>
      <c r="K82" s="90"/>
      <c r="L82" s="90"/>
      <c r="M82" s="108"/>
      <c r="N82" s="108"/>
      <c r="O82" s="108"/>
    </row>
    <row r="83" spans="1:15" s="93" customFormat="1" x14ac:dyDescent="0.35">
      <c r="A83" s="93" t="s">
        <v>211</v>
      </c>
      <c r="B83" s="93" t="s">
        <v>275</v>
      </c>
      <c r="D83" s="91">
        <v>40</v>
      </c>
      <c r="E83" s="92">
        <f t="shared" si="17"/>
        <v>10</v>
      </c>
      <c r="F83" s="92">
        <f t="shared" si="16"/>
        <v>30</v>
      </c>
      <c r="G83" s="90">
        <v>152</v>
      </c>
      <c r="H83" s="90"/>
      <c r="I83" s="91">
        <f t="shared" si="18"/>
        <v>0</v>
      </c>
      <c r="J83" s="91">
        <f t="shared" si="19"/>
        <v>0</v>
      </c>
      <c r="K83" s="90"/>
      <c r="L83" s="90"/>
      <c r="M83" s="108"/>
      <c r="N83" s="108"/>
      <c r="O83" s="108"/>
    </row>
    <row r="84" spans="1:15" s="93" customFormat="1" x14ac:dyDescent="0.35">
      <c r="A84" s="93" t="s">
        <v>211</v>
      </c>
      <c r="B84" s="93" t="s">
        <v>275</v>
      </c>
      <c r="D84" s="91">
        <v>40</v>
      </c>
      <c r="E84" s="92">
        <f t="shared" si="17"/>
        <v>10</v>
      </c>
      <c r="F84" s="92">
        <f t="shared" si="16"/>
        <v>30</v>
      </c>
      <c r="G84" s="90">
        <v>164</v>
      </c>
      <c r="H84" s="90"/>
      <c r="I84" s="91">
        <f t="shared" si="18"/>
        <v>0</v>
      </c>
      <c r="J84" s="91">
        <f t="shared" si="19"/>
        <v>0</v>
      </c>
      <c r="K84" s="90"/>
      <c r="L84" s="90"/>
      <c r="M84" s="108"/>
      <c r="N84" s="108"/>
      <c r="O84" s="108"/>
    </row>
    <row r="85" spans="1:15" s="93" customFormat="1" x14ac:dyDescent="0.35">
      <c r="A85" s="93" t="s">
        <v>212</v>
      </c>
      <c r="B85" s="93" t="s">
        <v>274</v>
      </c>
      <c r="D85" s="91">
        <v>45</v>
      </c>
      <c r="E85" s="92">
        <f t="shared" si="17"/>
        <v>11.25</v>
      </c>
      <c r="F85" s="92">
        <f t="shared" si="16"/>
        <v>33.75</v>
      </c>
      <c r="G85" s="93" t="s">
        <v>48</v>
      </c>
      <c r="H85" s="90"/>
      <c r="I85" s="91">
        <f t="shared" si="18"/>
        <v>0</v>
      </c>
      <c r="J85" s="91">
        <f t="shared" si="19"/>
        <v>0</v>
      </c>
      <c r="K85" s="90"/>
      <c r="L85" s="90"/>
      <c r="M85" s="108"/>
      <c r="N85" s="108"/>
      <c r="O85" s="108"/>
    </row>
    <row r="86" spans="1:15" s="93" customFormat="1" x14ac:dyDescent="0.35">
      <c r="A86" s="93" t="s">
        <v>212</v>
      </c>
      <c r="B86" s="93" t="s">
        <v>274</v>
      </c>
      <c r="D86" s="91">
        <v>45</v>
      </c>
      <c r="E86" s="92">
        <f t="shared" si="17"/>
        <v>11.25</v>
      </c>
      <c r="F86" s="92">
        <f t="shared" si="16"/>
        <v>33.75</v>
      </c>
      <c r="G86" s="93" t="s">
        <v>50</v>
      </c>
      <c r="H86" s="90"/>
      <c r="I86" s="91">
        <f t="shared" si="18"/>
        <v>0</v>
      </c>
      <c r="J86" s="91">
        <f t="shared" si="19"/>
        <v>0</v>
      </c>
      <c r="K86" s="90"/>
      <c r="L86" s="90"/>
      <c r="M86" s="108"/>
      <c r="N86" s="108"/>
      <c r="O86" s="108"/>
    </row>
    <row r="87" spans="1:15" s="93" customFormat="1" x14ac:dyDescent="0.35">
      <c r="A87" s="93" t="s">
        <v>212</v>
      </c>
      <c r="B87" s="93" t="s">
        <v>274</v>
      </c>
      <c r="D87" s="91">
        <v>45</v>
      </c>
      <c r="E87" s="92">
        <f t="shared" si="17"/>
        <v>11.25</v>
      </c>
      <c r="F87" s="92">
        <f t="shared" si="16"/>
        <v>33.75</v>
      </c>
      <c r="G87" s="93" t="s">
        <v>49</v>
      </c>
      <c r="H87" s="90"/>
      <c r="I87" s="91">
        <f t="shared" si="18"/>
        <v>0</v>
      </c>
      <c r="J87" s="91">
        <f t="shared" si="19"/>
        <v>0</v>
      </c>
      <c r="K87" s="90"/>
      <c r="L87" s="90"/>
      <c r="M87" s="108"/>
      <c r="N87" s="108"/>
      <c r="O87" s="108"/>
    </row>
    <row r="88" spans="1:15" s="93" customFormat="1" x14ac:dyDescent="0.35">
      <c r="A88" s="93" t="s">
        <v>212</v>
      </c>
      <c r="B88" s="93" t="s">
        <v>274</v>
      </c>
      <c r="D88" s="91">
        <v>45</v>
      </c>
      <c r="E88" s="92">
        <f t="shared" si="17"/>
        <v>11.25</v>
      </c>
      <c r="F88" s="92">
        <f t="shared" si="16"/>
        <v>33.75</v>
      </c>
      <c r="G88" s="93" t="s">
        <v>51</v>
      </c>
      <c r="H88" s="90"/>
      <c r="I88" s="91">
        <f t="shared" si="18"/>
        <v>0</v>
      </c>
      <c r="J88" s="91">
        <f t="shared" si="19"/>
        <v>0</v>
      </c>
      <c r="K88" s="90"/>
      <c r="L88" s="90"/>
      <c r="M88" s="108"/>
      <c r="N88" s="108"/>
      <c r="O88" s="108"/>
    </row>
    <row r="89" spans="1:15" s="93" customFormat="1" x14ac:dyDescent="0.35">
      <c r="A89" s="93" t="s">
        <v>212</v>
      </c>
      <c r="B89" s="93" t="s">
        <v>274</v>
      </c>
      <c r="D89" s="91">
        <v>45</v>
      </c>
      <c r="E89" s="92">
        <f t="shared" si="17"/>
        <v>11.25</v>
      </c>
      <c r="F89" s="92">
        <f t="shared" si="16"/>
        <v>33.75</v>
      </c>
      <c r="G89" s="93" t="s">
        <v>52</v>
      </c>
      <c r="H89" s="90"/>
      <c r="I89" s="91">
        <f t="shared" si="18"/>
        <v>0</v>
      </c>
      <c r="J89" s="91">
        <f t="shared" si="19"/>
        <v>0</v>
      </c>
      <c r="K89" s="90"/>
      <c r="L89" s="90"/>
      <c r="M89" s="108"/>
      <c r="N89" s="108"/>
      <c r="O89" s="108"/>
    </row>
    <row r="90" spans="1:15" s="95" customFormat="1" x14ac:dyDescent="0.35">
      <c r="A90" s="109"/>
      <c r="B90" s="109"/>
      <c r="C90" s="109"/>
      <c r="D90" s="110"/>
      <c r="E90" s="110"/>
      <c r="F90" s="110"/>
      <c r="G90" s="109"/>
      <c r="H90" s="111"/>
      <c r="I90" s="110"/>
      <c r="J90" s="110"/>
      <c r="K90" s="109"/>
      <c r="L90" s="109"/>
      <c r="M90" s="112"/>
      <c r="N90" s="112"/>
      <c r="O90" s="112"/>
    </row>
    <row r="91" spans="1:15" s="93" customFormat="1" x14ac:dyDescent="0.35">
      <c r="A91" s="93" t="s">
        <v>213</v>
      </c>
      <c r="B91" s="93" t="s">
        <v>276</v>
      </c>
      <c r="C91" s="93" t="s">
        <v>46</v>
      </c>
      <c r="D91" s="91">
        <v>45</v>
      </c>
      <c r="E91" s="92">
        <f>D91*$E$4</f>
        <v>11.25</v>
      </c>
      <c r="F91" s="92">
        <f>D91-E91</f>
        <v>33.75</v>
      </c>
      <c r="G91" s="93" t="s">
        <v>56</v>
      </c>
      <c r="H91" s="90"/>
      <c r="I91" s="91">
        <f>H91*F91</f>
        <v>0</v>
      </c>
      <c r="J91" s="91">
        <f>I91/1.21</f>
        <v>0</v>
      </c>
      <c r="K91" s="90"/>
      <c r="L91" s="90"/>
      <c r="M91" s="108"/>
      <c r="N91" s="108"/>
      <c r="O91" s="108"/>
    </row>
    <row r="92" spans="1:15" s="93" customFormat="1" x14ac:dyDescent="0.35">
      <c r="A92" s="93" t="s">
        <v>213</v>
      </c>
      <c r="B92" s="93" t="s">
        <v>276</v>
      </c>
      <c r="D92" s="91">
        <v>45</v>
      </c>
      <c r="E92" s="92">
        <f>D92*$E$4</f>
        <v>11.25</v>
      </c>
      <c r="F92" s="92">
        <f>D92-E92</f>
        <v>33.75</v>
      </c>
      <c r="G92" s="93" t="s">
        <v>48</v>
      </c>
      <c r="H92" s="90"/>
      <c r="I92" s="91">
        <f>H92*F92</f>
        <v>0</v>
      </c>
      <c r="J92" s="91">
        <f>I92/1.21</f>
        <v>0</v>
      </c>
      <c r="K92" s="90"/>
      <c r="L92" s="90"/>
      <c r="M92" s="108"/>
      <c r="N92" s="108"/>
      <c r="O92" s="108"/>
    </row>
    <row r="93" spans="1:15" s="93" customFormat="1" x14ac:dyDescent="0.35">
      <c r="A93" s="93" t="s">
        <v>213</v>
      </c>
      <c r="B93" s="93" t="s">
        <v>276</v>
      </c>
      <c r="D93" s="91">
        <v>45</v>
      </c>
      <c r="E93" s="92">
        <f>D93*$E$4</f>
        <v>11.25</v>
      </c>
      <c r="F93" s="92">
        <f>D93-E93</f>
        <v>33.75</v>
      </c>
      <c r="G93" s="93" t="s">
        <v>50</v>
      </c>
      <c r="H93" s="90"/>
      <c r="I93" s="91">
        <f>H93*F93</f>
        <v>0</v>
      </c>
      <c r="J93" s="91">
        <f>I93/1.21</f>
        <v>0</v>
      </c>
      <c r="K93" s="90"/>
      <c r="L93" s="90"/>
      <c r="M93" s="108"/>
      <c r="N93" s="108"/>
      <c r="O93" s="108"/>
    </row>
    <row r="94" spans="1:15" s="93" customFormat="1" x14ac:dyDescent="0.35">
      <c r="A94" s="93" t="s">
        <v>213</v>
      </c>
      <c r="B94" s="93" t="s">
        <v>276</v>
      </c>
      <c r="D94" s="91">
        <v>45</v>
      </c>
      <c r="E94" s="92">
        <f>D94*$E$4</f>
        <v>11.25</v>
      </c>
      <c r="F94" s="92">
        <f>D94-E94</f>
        <v>33.75</v>
      </c>
      <c r="G94" s="93" t="s">
        <v>49</v>
      </c>
      <c r="H94" s="90"/>
      <c r="I94" s="91">
        <f>H94*F94</f>
        <v>0</v>
      </c>
      <c r="J94" s="91">
        <f>I94/1.21</f>
        <v>0</v>
      </c>
      <c r="K94" s="90"/>
      <c r="L94" s="90"/>
      <c r="M94" s="108"/>
      <c r="N94" s="108"/>
      <c r="O94" s="108"/>
    </row>
    <row r="95" spans="1:15" s="93" customFormat="1" x14ac:dyDescent="0.35">
      <c r="A95" s="93" t="s">
        <v>213</v>
      </c>
      <c r="B95" s="93" t="s">
        <v>276</v>
      </c>
      <c r="D95" s="91">
        <v>45</v>
      </c>
      <c r="E95" s="92">
        <f>D95*$E$4</f>
        <v>11.25</v>
      </c>
      <c r="F95" s="92">
        <f>D95-E95</f>
        <v>33.75</v>
      </c>
      <c r="G95" s="93" t="s">
        <v>51</v>
      </c>
      <c r="H95" s="90"/>
      <c r="I95" s="91">
        <f>H95*F95</f>
        <v>0</v>
      </c>
      <c r="J95" s="91">
        <f>I95/1.21</f>
        <v>0</v>
      </c>
      <c r="K95" s="90"/>
      <c r="L95" s="90"/>
      <c r="M95" s="108"/>
      <c r="N95" s="108"/>
      <c r="O95" s="108"/>
    </row>
    <row r="96" spans="1:15" x14ac:dyDescent="0.35">
      <c r="A96" s="120"/>
      <c r="B96" s="121"/>
      <c r="C96" s="121"/>
      <c r="D96" s="122"/>
      <c r="E96" s="122"/>
      <c r="F96" s="122"/>
      <c r="G96" s="121"/>
      <c r="H96" s="123"/>
      <c r="I96" s="122"/>
      <c r="J96" s="122"/>
      <c r="K96" s="121"/>
      <c r="L96" s="121"/>
      <c r="M96" s="124"/>
      <c r="N96" s="124"/>
      <c r="O96" s="125"/>
    </row>
    <row r="97" spans="1:15" s="95" customFormat="1" x14ac:dyDescent="0.35">
      <c r="A97" s="95" t="s">
        <v>162</v>
      </c>
      <c r="B97" s="95" t="s">
        <v>280</v>
      </c>
      <c r="C97" s="95" t="s">
        <v>83</v>
      </c>
      <c r="D97" s="96">
        <v>100</v>
      </c>
      <c r="E97" s="97">
        <f>D97*$E$4</f>
        <v>25</v>
      </c>
      <c r="F97" s="97">
        <f t="shared" ref="F97:F106" si="20">D97-E97</f>
        <v>75</v>
      </c>
      <c r="G97" s="98">
        <v>122</v>
      </c>
      <c r="H97" s="98"/>
      <c r="I97" s="96">
        <f>H97*F97</f>
        <v>0</v>
      </c>
      <c r="J97" s="96">
        <f>I97/1.21</f>
        <v>0</v>
      </c>
      <c r="M97" s="54"/>
      <c r="N97" s="54"/>
      <c r="O97" s="54"/>
    </row>
    <row r="98" spans="1:15" s="95" customFormat="1" x14ac:dyDescent="0.35">
      <c r="A98" s="95" t="s">
        <v>162</v>
      </c>
      <c r="B98" s="95" t="s">
        <v>280</v>
      </c>
      <c r="D98" s="96">
        <v>100</v>
      </c>
      <c r="E98" s="97">
        <f t="shared" ref="E98:E106" si="21">D98*$E$4</f>
        <v>25</v>
      </c>
      <c r="F98" s="97">
        <f t="shared" si="20"/>
        <v>75</v>
      </c>
      <c r="G98" s="98">
        <v>128</v>
      </c>
      <c r="H98" s="98"/>
      <c r="I98" s="96">
        <f t="shared" ref="I98:I106" si="22">H98*F98</f>
        <v>0</v>
      </c>
      <c r="J98" s="96">
        <f t="shared" ref="J98:J106" si="23">I98/1.21</f>
        <v>0</v>
      </c>
      <c r="M98" s="54"/>
      <c r="N98" s="54"/>
      <c r="O98" s="54"/>
    </row>
    <row r="99" spans="1:15" s="95" customFormat="1" x14ac:dyDescent="0.35">
      <c r="A99" s="95" t="s">
        <v>162</v>
      </c>
      <c r="B99" s="95" t="s">
        <v>280</v>
      </c>
      <c r="D99" s="96">
        <v>100</v>
      </c>
      <c r="E99" s="97">
        <f t="shared" si="21"/>
        <v>25</v>
      </c>
      <c r="F99" s="97">
        <f t="shared" si="20"/>
        <v>75</v>
      </c>
      <c r="G99" s="98">
        <v>140</v>
      </c>
      <c r="H99" s="98"/>
      <c r="I99" s="96">
        <f t="shared" si="22"/>
        <v>0</v>
      </c>
      <c r="J99" s="96">
        <f t="shared" si="23"/>
        <v>0</v>
      </c>
      <c r="M99" s="54"/>
      <c r="N99" s="54"/>
      <c r="O99" s="54"/>
    </row>
    <row r="100" spans="1:15" s="95" customFormat="1" x14ac:dyDescent="0.35">
      <c r="A100" s="95" t="s">
        <v>162</v>
      </c>
      <c r="B100" s="95" t="s">
        <v>280</v>
      </c>
      <c r="D100" s="96">
        <v>100</v>
      </c>
      <c r="E100" s="97">
        <f t="shared" si="21"/>
        <v>25</v>
      </c>
      <c r="F100" s="97">
        <f t="shared" si="20"/>
        <v>75</v>
      </c>
      <c r="G100" s="98">
        <v>152</v>
      </c>
      <c r="H100" s="98"/>
      <c r="I100" s="96">
        <f t="shared" si="22"/>
        <v>0</v>
      </c>
      <c r="J100" s="96">
        <f t="shared" si="23"/>
        <v>0</v>
      </c>
      <c r="M100" s="54"/>
      <c r="N100" s="54"/>
      <c r="O100" s="54"/>
    </row>
    <row r="101" spans="1:15" s="95" customFormat="1" x14ac:dyDescent="0.35">
      <c r="A101" s="95" t="s">
        <v>162</v>
      </c>
      <c r="B101" s="95" t="s">
        <v>280</v>
      </c>
      <c r="D101" s="96">
        <v>100</v>
      </c>
      <c r="E101" s="97">
        <f t="shared" si="21"/>
        <v>25</v>
      </c>
      <c r="F101" s="97">
        <f t="shared" si="20"/>
        <v>75</v>
      </c>
      <c r="G101" s="98">
        <v>164</v>
      </c>
      <c r="H101" s="98"/>
      <c r="I101" s="96">
        <f t="shared" si="22"/>
        <v>0</v>
      </c>
      <c r="J101" s="96">
        <f t="shared" si="23"/>
        <v>0</v>
      </c>
      <c r="M101" s="54"/>
      <c r="N101" s="54"/>
      <c r="O101" s="54"/>
    </row>
    <row r="102" spans="1:15" s="95" customFormat="1" x14ac:dyDescent="0.35">
      <c r="A102" s="95" t="s">
        <v>163</v>
      </c>
      <c r="B102" s="95" t="s">
        <v>281</v>
      </c>
      <c r="C102" s="95" t="s">
        <v>83</v>
      </c>
      <c r="D102" s="96">
        <v>110</v>
      </c>
      <c r="E102" s="97">
        <f t="shared" si="21"/>
        <v>27.5</v>
      </c>
      <c r="F102" s="97">
        <f t="shared" si="20"/>
        <v>82.5</v>
      </c>
      <c r="G102" s="95" t="s">
        <v>48</v>
      </c>
      <c r="H102" s="98"/>
      <c r="I102" s="96">
        <f t="shared" si="22"/>
        <v>0</v>
      </c>
      <c r="J102" s="96">
        <f t="shared" si="23"/>
        <v>0</v>
      </c>
      <c r="M102" s="54"/>
      <c r="N102" s="54"/>
      <c r="O102" s="54"/>
    </row>
    <row r="103" spans="1:15" s="95" customFormat="1" x14ac:dyDescent="0.35">
      <c r="A103" s="95" t="s">
        <v>163</v>
      </c>
      <c r="B103" s="95" t="s">
        <v>281</v>
      </c>
      <c r="D103" s="96">
        <v>110</v>
      </c>
      <c r="E103" s="97">
        <f t="shared" si="21"/>
        <v>27.5</v>
      </c>
      <c r="F103" s="97">
        <f t="shared" si="20"/>
        <v>82.5</v>
      </c>
      <c r="G103" s="95" t="s">
        <v>50</v>
      </c>
      <c r="H103" s="98"/>
      <c r="I103" s="96">
        <f t="shared" si="22"/>
        <v>0</v>
      </c>
      <c r="J103" s="96">
        <f t="shared" si="23"/>
        <v>0</v>
      </c>
      <c r="M103" s="54"/>
      <c r="N103" s="54"/>
      <c r="O103" s="54"/>
    </row>
    <row r="104" spans="1:15" s="95" customFormat="1" x14ac:dyDescent="0.35">
      <c r="A104" s="95" t="s">
        <v>163</v>
      </c>
      <c r="B104" s="95" t="s">
        <v>281</v>
      </c>
      <c r="D104" s="96">
        <v>110</v>
      </c>
      <c r="E104" s="97">
        <f t="shared" si="21"/>
        <v>27.5</v>
      </c>
      <c r="F104" s="97">
        <f t="shared" si="20"/>
        <v>82.5</v>
      </c>
      <c r="G104" s="95" t="s">
        <v>49</v>
      </c>
      <c r="H104" s="98"/>
      <c r="I104" s="96">
        <f t="shared" si="22"/>
        <v>0</v>
      </c>
      <c r="J104" s="96">
        <f t="shared" si="23"/>
        <v>0</v>
      </c>
      <c r="M104" s="54"/>
      <c r="N104" s="54"/>
      <c r="O104" s="54"/>
    </row>
    <row r="105" spans="1:15" s="95" customFormat="1" x14ac:dyDescent="0.35">
      <c r="A105" s="95" t="s">
        <v>163</v>
      </c>
      <c r="B105" s="95" t="s">
        <v>281</v>
      </c>
      <c r="D105" s="96">
        <v>110</v>
      </c>
      <c r="E105" s="97">
        <f t="shared" si="21"/>
        <v>27.5</v>
      </c>
      <c r="F105" s="97">
        <f t="shared" si="20"/>
        <v>82.5</v>
      </c>
      <c r="G105" s="95" t="s">
        <v>51</v>
      </c>
      <c r="H105" s="98"/>
      <c r="I105" s="96">
        <f t="shared" si="22"/>
        <v>0</v>
      </c>
      <c r="J105" s="96">
        <f t="shared" si="23"/>
        <v>0</v>
      </c>
      <c r="M105" s="54"/>
      <c r="N105" s="54"/>
      <c r="O105" s="54"/>
    </row>
    <row r="106" spans="1:15" s="95" customFormat="1" x14ac:dyDescent="0.35">
      <c r="A106" s="95" t="s">
        <v>163</v>
      </c>
      <c r="B106" s="95" t="s">
        <v>281</v>
      </c>
      <c r="D106" s="96">
        <v>110</v>
      </c>
      <c r="E106" s="97">
        <f t="shared" si="21"/>
        <v>27.5</v>
      </c>
      <c r="F106" s="97">
        <f t="shared" si="20"/>
        <v>82.5</v>
      </c>
      <c r="G106" s="95" t="s">
        <v>52</v>
      </c>
      <c r="H106" s="98"/>
      <c r="I106" s="96">
        <f t="shared" si="22"/>
        <v>0</v>
      </c>
      <c r="J106" s="96">
        <f t="shared" si="23"/>
        <v>0</v>
      </c>
      <c r="M106" s="54"/>
      <c r="N106" s="54"/>
      <c r="O106" s="54"/>
    </row>
    <row r="107" spans="1:15" s="95" customFormat="1" x14ac:dyDescent="0.35">
      <c r="A107" s="109"/>
      <c r="B107" s="109"/>
      <c r="C107" s="109"/>
      <c r="D107" s="110"/>
      <c r="E107" s="110"/>
      <c r="F107" s="110"/>
      <c r="G107" s="109"/>
      <c r="H107" s="111"/>
      <c r="I107" s="110"/>
      <c r="J107" s="110"/>
      <c r="K107" s="109"/>
      <c r="L107" s="109"/>
      <c r="M107" s="112"/>
      <c r="N107" s="112"/>
      <c r="O107" s="112"/>
    </row>
    <row r="108" spans="1:15" s="95" customFormat="1" x14ac:dyDescent="0.35">
      <c r="A108" s="95" t="s">
        <v>111</v>
      </c>
      <c r="B108" s="95" t="s">
        <v>282</v>
      </c>
      <c r="C108" s="95" t="s">
        <v>83</v>
      </c>
      <c r="D108" s="96">
        <v>120</v>
      </c>
      <c r="E108" s="97">
        <f>D108*$E$4</f>
        <v>30</v>
      </c>
      <c r="F108" s="97">
        <f t="shared" ref="F108:F117" si="24">D108-E108</f>
        <v>90</v>
      </c>
      <c r="G108" s="98">
        <v>122</v>
      </c>
      <c r="H108" s="98"/>
      <c r="I108" s="96">
        <f>H108*F108</f>
        <v>0</v>
      </c>
      <c r="J108" s="96">
        <f>I108/1.21</f>
        <v>0</v>
      </c>
      <c r="M108" s="54"/>
      <c r="N108" s="54"/>
      <c r="O108" s="54"/>
    </row>
    <row r="109" spans="1:15" s="95" customFormat="1" x14ac:dyDescent="0.35">
      <c r="A109" s="95" t="s">
        <v>111</v>
      </c>
      <c r="B109" s="95" t="s">
        <v>282</v>
      </c>
      <c r="D109" s="96">
        <v>120</v>
      </c>
      <c r="E109" s="97">
        <f t="shared" ref="E109:E117" si="25">D109*$E$4</f>
        <v>30</v>
      </c>
      <c r="F109" s="97">
        <f t="shared" si="24"/>
        <v>90</v>
      </c>
      <c r="G109" s="98">
        <v>128</v>
      </c>
      <c r="H109" s="98"/>
      <c r="I109" s="96">
        <f t="shared" ref="I109:I117" si="26">H109*F109</f>
        <v>0</v>
      </c>
      <c r="J109" s="96">
        <f t="shared" ref="J109:J117" si="27">I109/1.21</f>
        <v>0</v>
      </c>
      <c r="M109" s="54"/>
      <c r="N109" s="54"/>
      <c r="O109" s="54"/>
    </row>
    <row r="110" spans="1:15" s="95" customFormat="1" x14ac:dyDescent="0.35">
      <c r="A110" s="95" t="s">
        <v>111</v>
      </c>
      <c r="B110" s="95" t="s">
        <v>282</v>
      </c>
      <c r="D110" s="96">
        <v>120</v>
      </c>
      <c r="E110" s="97">
        <f t="shared" si="25"/>
        <v>30</v>
      </c>
      <c r="F110" s="97">
        <f t="shared" si="24"/>
        <v>90</v>
      </c>
      <c r="G110" s="98">
        <v>140</v>
      </c>
      <c r="H110" s="98"/>
      <c r="I110" s="96">
        <f t="shared" si="26"/>
        <v>0</v>
      </c>
      <c r="J110" s="96">
        <f t="shared" si="27"/>
        <v>0</v>
      </c>
      <c r="M110" s="54"/>
      <c r="N110" s="54"/>
      <c r="O110" s="54"/>
    </row>
    <row r="111" spans="1:15" s="95" customFormat="1" x14ac:dyDescent="0.35">
      <c r="A111" s="95" t="s">
        <v>111</v>
      </c>
      <c r="B111" s="95" t="s">
        <v>282</v>
      </c>
      <c r="D111" s="96">
        <v>120</v>
      </c>
      <c r="E111" s="97">
        <f t="shared" si="25"/>
        <v>30</v>
      </c>
      <c r="F111" s="97">
        <f t="shared" si="24"/>
        <v>90</v>
      </c>
      <c r="G111" s="98">
        <v>152</v>
      </c>
      <c r="H111" s="98"/>
      <c r="I111" s="96">
        <f t="shared" si="26"/>
        <v>0</v>
      </c>
      <c r="J111" s="96">
        <f t="shared" si="27"/>
        <v>0</v>
      </c>
      <c r="M111" s="54"/>
      <c r="N111" s="54"/>
      <c r="O111" s="54"/>
    </row>
    <row r="112" spans="1:15" s="95" customFormat="1" x14ac:dyDescent="0.35">
      <c r="A112" s="95" t="s">
        <v>111</v>
      </c>
      <c r="B112" s="95" t="s">
        <v>282</v>
      </c>
      <c r="D112" s="96">
        <v>120</v>
      </c>
      <c r="E112" s="97">
        <f t="shared" si="25"/>
        <v>30</v>
      </c>
      <c r="F112" s="97">
        <f t="shared" si="24"/>
        <v>90</v>
      </c>
      <c r="G112" s="98">
        <v>164</v>
      </c>
      <c r="H112" s="98"/>
      <c r="I112" s="96">
        <f t="shared" si="26"/>
        <v>0</v>
      </c>
      <c r="J112" s="96">
        <f t="shared" si="27"/>
        <v>0</v>
      </c>
      <c r="M112" s="54"/>
      <c r="N112" s="54"/>
      <c r="O112" s="54"/>
    </row>
    <row r="113" spans="1:15" s="95" customFormat="1" x14ac:dyDescent="0.35">
      <c r="A113" s="95" t="s">
        <v>112</v>
      </c>
      <c r="B113" s="95" t="s">
        <v>283</v>
      </c>
      <c r="C113" s="95" t="s">
        <v>83</v>
      </c>
      <c r="D113" s="96">
        <v>130</v>
      </c>
      <c r="E113" s="97">
        <f t="shared" si="25"/>
        <v>32.5</v>
      </c>
      <c r="F113" s="97">
        <f t="shared" si="24"/>
        <v>97.5</v>
      </c>
      <c r="G113" s="95" t="s">
        <v>48</v>
      </c>
      <c r="H113" s="98"/>
      <c r="I113" s="96">
        <f t="shared" si="26"/>
        <v>0</v>
      </c>
      <c r="J113" s="96">
        <f t="shared" si="27"/>
        <v>0</v>
      </c>
      <c r="M113" s="54"/>
      <c r="N113" s="54"/>
      <c r="O113" s="54"/>
    </row>
    <row r="114" spans="1:15" s="95" customFormat="1" x14ac:dyDescent="0.35">
      <c r="A114" s="95" t="s">
        <v>112</v>
      </c>
      <c r="B114" s="95" t="s">
        <v>283</v>
      </c>
      <c r="D114" s="96">
        <v>130</v>
      </c>
      <c r="E114" s="97">
        <f t="shared" si="25"/>
        <v>32.5</v>
      </c>
      <c r="F114" s="97">
        <f t="shared" si="24"/>
        <v>97.5</v>
      </c>
      <c r="G114" s="95" t="s">
        <v>50</v>
      </c>
      <c r="H114" s="98"/>
      <c r="I114" s="96">
        <f t="shared" si="26"/>
        <v>0</v>
      </c>
      <c r="J114" s="96">
        <f t="shared" si="27"/>
        <v>0</v>
      </c>
      <c r="M114" s="54"/>
      <c r="N114" s="54"/>
      <c r="O114" s="54"/>
    </row>
    <row r="115" spans="1:15" s="95" customFormat="1" x14ac:dyDescent="0.35">
      <c r="A115" s="95" t="s">
        <v>112</v>
      </c>
      <c r="B115" s="95" t="s">
        <v>283</v>
      </c>
      <c r="D115" s="96">
        <v>130</v>
      </c>
      <c r="E115" s="97">
        <f t="shared" si="25"/>
        <v>32.5</v>
      </c>
      <c r="F115" s="97">
        <f t="shared" si="24"/>
        <v>97.5</v>
      </c>
      <c r="G115" s="95" t="s">
        <v>49</v>
      </c>
      <c r="H115" s="98"/>
      <c r="I115" s="96">
        <f t="shared" si="26"/>
        <v>0</v>
      </c>
      <c r="J115" s="96">
        <f t="shared" si="27"/>
        <v>0</v>
      </c>
      <c r="M115" s="54"/>
      <c r="N115" s="54"/>
      <c r="O115" s="54"/>
    </row>
    <row r="116" spans="1:15" s="95" customFormat="1" x14ac:dyDescent="0.35">
      <c r="A116" s="95" t="s">
        <v>112</v>
      </c>
      <c r="B116" s="95" t="s">
        <v>283</v>
      </c>
      <c r="D116" s="96">
        <v>130</v>
      </c>
      <c r="E116" s="97">
        <f t="shared" si="25"/>
        <v>32.5</v>
      </c>
      <c r="F116" s="97">
        <f t="shared" si="24"/>
        <v>97.5</v>
      </c>
      <c r="G116" s="95" t="s">
        <v>51</v>
      </c>
      <c r="H116" s="98"/>
      <c r="I116" s="96">
        <f t="shared" si="26"/>
        <v>0</v>
      </c>
      <c r="J116" s="96">
        <f t="shared" si="27"/>
        <v>0</v>
      </c>
      <c r="M116" s="54"/>
      <c r="N116" s="54"/>
      <c r="O116" s="54"/>
    </row>
    <row r="117" spans="1:15" s="95" customFormat="1" x14ac:dyDescent="0.35">
      <c r="A117" s="95" t="s">
        <v>112</v>
      </c>
      <c r="B117" s="95" t="s">
        <v>283</v>
      </c>
      <c r="D117" s="96">
        <v>130</v>
      </c>
      <c r="E117" s="97">
        <f t="shared" si="25"/>
        <v>32.5</v>
      </c>
      <c r="F117" s="97">
        <f t="shared" si="24"/>
        <v>97.5</v>
      </c>
      <c r="G117" s="95" t="s">
        <v>52</v>
      </c>
      <c r="H117" s="98"/>
      <c r="I117" s="96">
        <f t="shared" si="26"/>
        <v>0</v>
      </c>
      <c r="J117" s="96">
        <f t="shared" si="27"/>
        <v>0</v>
      </c>
      <c r="M117" s="54"/>
      <c r="N117" s="54"/>
      <c r="O117" s="54"/>
    </row>
    <row r="118" spans="1:15" s="95" customFormat="1" x14ac:dyDescent="0.35">
      <c r="A118" s="109"/>
      <c r="B118" s="109"/>
      <c r="C118" s="109"/>
      <c r="D118" s="110"/>
      <c r="E118" s="110"/>
      <c r="F118" s="110"/>
      <c r="G118" s="109"/>
      <c r="H118" s="111"/>
      <c r="I118" s="110"/>
      <c r="J118" s="110"/>
      <c r="K118" s="109"/>
      <c r="L118" s="109"/>
      <c r="M118" s="112"/>
      <c r="N118" s="112"/>
      <c r="O118" s="112"/>
    </row>
    <row r="119" spans="1:15" s="95" customFormat="1" x14ac:dyDescent="0.35">
      <c r="A119" s="95" t="s">
        <v>164</v>
      </c>
      <c r="B119" s="95" t="s">
        <v>284</v>
      </c>
      <c r="C119" s="95" t="s">
        <v>83</v>
      </c>
      <c r="D119" s="96">
        <v>110</v>
      </c>
      <c r="E119" s="97">
        <f>D119*$E$4</f>
        <v>27.5</v>
      </c>
      <c r="F119" s="97">
        <f>D119-E119</f>
        <v>82.5</v>
      </c>
      <c r="G119" s="95" t="s">
        <v>48</v>
      </c>
      <c r="H119" s="98"/>
      <c r="I119" s="96">
        <f>H119*F119</f>
        <v>0</v>
      </c>
      <c r="J119" s="96">
        <f>I119/1.21</f>
        <v>0</v>
      </c>
      <c r="K119" s="98"/>
      <c r="L119" s="98"/>
      <c r="M119" s="54"/>
      <c r="N119" s="54"/>
      <c r="O119" s="54"/>
    </row>
    <row r="120" spans="1:15" s="95" customFormat="1" x14ac:dyDescent="0.35">
      <c r="A120" s="95" t="s">
        <v>164</v>
      </c>
      <c r="B120" s="95" t="s">
        <v>284</v>
      </c>
      <c r="D120" s="96">
        <v>110</v>
      </c>
      <c r="E120" s="97">
        <f>D120*$E$4</f>
        <v>27.5</v>
      </c>
      <c r="F120" s="97">
        <f>D120-E120</f>
        <v>82.5</v>
      </c>
      <c r="G120" s="95" t="s">
        <v>50</v>
      </c>
      <c r="H120" s="98"/>
      <c r="I120" s="96">
        <f>H120*F120</f>
        <v>0</v>
      </c>
      <c r="J120" s="96">
        <f>I120/1.21</f>
        <v>0</v>
      </c>
      <c r="K120" s="98"/>
      <c r="L120" s="98"/>
      <c r="M120" s="54"/>
      <c r="N120" s="54"/>
      <c r="O120" s="54"/>
    </row>
    <row r="121" spans="1:15" s="95" customFormat="1" x14ac:dyDescent="0.35">
      <c r="A121" s="95" t="s">
        <v>164</v>
      </c>
      <c r="B121" s="95" t="s">
        <v>284</v>
      </c>
      <c r="D121" s="96">
        <v>110</v>
      </c>
      <c r="E121" s="97">
        <f>D121*$E$4</f>
        <v>27.5</v>
      </c>
      <c r="F121" s="97">
        <f>D121-E121</f>
        <v>82.5</v>
      </c>
      <c r="G121" s="95" t="s">
        <v>49</v>
      </c>
      <c r="H121" s="98"/>
      <c r="I121" s="96">
        <f>H121*F121</f>
        <v>0</v>
      </c>
      <c r="J121" s="96">
        <f>I121/1.21</f>
        <v>0</v>
      </c>
      <c r="K121" s="98"/>
      <c r="L121" s="98"/>
      <c r="M121" s="54"/>
      <c r="N121" s="54"/>
      <c r="O121" s="54"/>
    </row>
    <row r="122" spans="1:15" s="95" customFormat="1" x14ac:dyDescent="0.35">
      <c r="A122" s="95" t="s">
        <v>164</v>
      </c>
      <c r="B122" s="95" t="s">
        <v>284</v>
      </c>
      <c r="D122" s="96">
        <v>110</v>
      </c>
      <c r="E122" s="97">
        <f>D122*$E$4</f>
        <v>27.5</v>
      </c>
      <c r="F122" s="97">
        <f>D122-E122</f>
        <v>82.5</v>
      </c>
      <c r="G122" s="95" t="s">
        <v>51</v>
      </c>
      <c r="H122" s="98"/>
      <c r="I122" s="96">
        <f>H122*F122</f>
        <v>0</v>
      </c>
      <c r="J122" s="96">
        <f>I122/1.21</f>
        <v>0</v>
      </c>
      <c r="K122" s="98"/>
      <c r="L122" s="98"/>
      <c r="M122" s="54"/>
      <c r="N122" s="54"/>
      <c r="O122" s="54"/>
    </row>
    <row r="123" spans="1:15" s="95" customFormat="1" x14ac:dyDescent="0.35">
      <c r="A123" s="95" t="s">
        <v>164</v>
      </c>
      <c r="B123" s="95" t="s">
        <v>284</v>
      </c>
      <c r="D123" s="96">
        <v>110</v>
      </c>
      <c r="E123" s="97">
        <f>D123*$E$4</f>
        <v>27.5</v>
      </c>
      <c r="F123" s="97">
        <f>D123-E123</f>
        <v>82.5</v>
      </c>
      <c r="G123" s="95" t="s">
        <v>52</v>
      </c>
      <c r="H123" s="98"/>
      <c r="I123" s="96">
        <f>H123*F123</f>
        <v>0</v>
      </c>
      <c r="J123" s="96">
        <f>I123/1.21</f>
        <v>0</v>
      </c>
      <c r="K123" s="98"/>
      <c r="L123" s="98"/>
      <c r="M123" s="54"/>
      <c r="N123" s="54"/>
      <c r="O123" s="54"/>
    </row>
    <row r="124" spans="1:15" s="95" customFormat="1" x14ac:dyDescent="0.35">
      <c r="A124" s="109"/>
      <c r="B124" s="109"/>
      <c r="C124" s="109"/>
      <c r="D124" s="110"/>
      <c r="E124" s="110"/>
      <c r="F124" s="110"/>
      <c r="G124" s="109"/>
      <c r="H124" s="111"/>
      <c r="I124" s="110"/>
      <c r="J124" s="110"/>
      <c r="K124" s="109"/>
      <c r="L124" s="109"/>
      <c r="M124" s="112"/>
      <c r="N124" s="112"/>
      <c r="O124" s="112"/>
    </row>
    <row r="125" spans="1:15" s="95" customFormat="1" x14ac:dyDescent="0.35">
      <c r="A125" s="95" t="s">
        <v>165</v>
      </c>
      <c r="B125" s="95" t="s">
        <v>285</v>
      </c>
      <c r="C125" s="95" t="s">
        <v>83</v>
      </c>
      <c r="D125" s="96">
        <v>130</v>
      </c>
      <c r="E125" s="97">
        <f>D125*$E$4</f>
        <v>32.5</v>
      </c>
      <c r="F125" s="97">
        <f>D125-E125</f>
        <v>97.5</v>
      </c>
      <c r="G125" s="95" t="s">
        <v>48</v>
      </c>
      <c r="H125" s="98"/>
      <c r="I125" s="96">
        <f>H125*F125</f>
        <v>0</v>
      </c>
      <c r="J125" s="96">
        <f>I125/1.21</f>
        <v>0</v>
      </c>
      <c r="K125" s="98"/>
      <c r="L125" s="98"/>
      <c r="M125" s="54"/>
      <c r="N125" s="54"/>
      <c r="O125" s="54"/>
    </row>
    <row r="126" spans="1:15" s="95" customFormat="1" x14ac:dyDescent="0.35">
      <c r="A126" s="95" t="s">
        <v>165</v>
      </c>
      <c r="B126" s="95" t="s">
        <v>285</v>
      </c>
      <c r="D126" s="96">
        <v>130</v>
      </c>
      <c r="E126" s="97">
        <f>D126*$E$4</f>
        <v>32.5</v>
      </c>
      <c r="F126" s="97">
        <f>D126-E126</f>
        <v>97.5</v>
      </c>
      <c r="G126" s="95" t="s">
        <v>50</v>
      </c>
      <c r="H126" s="98"/>
      <c r="I126" s="96">
        <f>H126*F126</f>
        <v>0</v>
      </c>
      <c r="J126" s="96">
        <f>I126/1.21</f>
        <v>0</v>
      </c>
      <c r="K126" s="98"/>
      <c r="L126" s="98"/>
      <c r="M126" s="54"/>
      <c r="N126" s="54"/>
      <c r="O126" s="54"/>
    </row>
    <row r="127" spans="1:15" s="95" customFormat="1" x14ac:dyDescent="0.35">
      <c r="A127" s="95" t="s">
        <v>165</v>
      </c>
      <c r="B127" s="95" t="s">
        <v>285</v>
      </c>
      <c r="D127" s="96">
        <v>130</v>
      </c>
      <c r="E127" s="97">
        <f>D127*$E$4</f>
        <v>32.5</v>
      </c>
      <c r="F127" s="97">
        <f>D127-E127</f>
        <v>97.5</v>
      </c>
      <c r="G127" s="95" t="s">
        <v>49</v>
      </c>
      <c r="H127" s="98"/>
      <c r="I127" s="96">
        <f>H127*F127</f>
        <v>0</v>
      </c>
      <c r="J127" s="96">
        <f>I127/1.21</f>
        <v>0</v>
      </c>
      <c r="K127" s="98"/>
      <c r="L127" s="98"/>
      <c r="M127" s="54"/>
      <c r="N127" s="54"/>
      <c r="O127" s="54"/>
    </row>
    <row r="128" spans="1:15" s="95" customFormat="1" x14ac:dyDescent="0.35">
      <c r="A128" s="95" t="s">
        <v>165</v>
      </c>
      <c r="B128" s="95" t="s">
        <v>285</v>
      </c>
      <c r="D128" s="96">
        <v>130</v>
      </c>
      <c r="E128" s="97">
        <f>D128*$E$4</f>
        <v>32.5</v>
      </c>
      <c r="F128" s="97">
        <f>D128-E128</f>
        <v>97.5</v>
      </c>
      <c r="G128" s="95" t="s">
        <v>51</v>
      </c>
      <c r="H128" s="98"/>
      <c r="I128" s="96">
        <f>H128*F128</f>
        <v>0</v>
      </c>
      <c r="J128" s="96">
        <f>I128/1.21</f>
        <v>0</v>
      </c>
      <c r="K128" s="98"/>
      <c r="L128" s="98"/>
      <c r="M128" s="54"/>
      <c r="N128" s="54"/>
      <c r="O128" s="54"/>
    </row>
    <row r="129" spans="1:15" s="95" customFormat="1" x14ac:dyDescent="0.35">
      <c r="A129" s="95" t="s">
        <v>165</v>
      </c>
      <c r="B129" s="95" t="s">
        <v>285</v>
      </c>
      <c r="D129" s="96">
        <v>130</v>
      </c>
      <c r="E129" s="97">
        <f>D129*$E$4</f>
        <v>32.5</v>
      </c>
      <c r="F129" s="97">
        <f>D129-E129</f>
        <v>97.5</v>
      </c>
      <c r="G129" s="95" t="s">
        <v>52</v>
      </c>
      <c r="H129" s="98"/>
      <c r="I129" s="96">
        <f>H129*F129</f>
        <v>0</v>
      </c>
      <c r="J129" s="96">
        <f>I129/1.21</f>
        <v>0</v>
      </c>
      <c r="K129" s="98"/>
      <c r="L129" s="98"/>
      <c r="M129" s="54"/>
      <c r="N129" s="54"/>
      <c r="O129" s="54"/>
    </row>
    <row r="130" spans="1:15" s="95" customFormat="1" x14ac:dyDescent="0.35">
      <c r="A130" s="143" t="s">
        <v>113</v>
      </c>
      <c r="B130" s="143"/>
      <c r="C130" s="143"/>
      <c r="D130" s="143"/>
      <c r="E130" s="143"/>
      <c r="F130" s="143"/>
      <c r="G130" s="143"/>
      <c r="H130" s="143"/>
      <c r="I130" s="143"/>
      <c r="J130" s="143"/>
      <c r="K130" s="143"/>
      <c r="L130" s="143"/>
      <c r="M130" s="143"/>
      <c r="N130" s="143"/>
      <c r="O130" s="143"/>
    </row>
    <row r="131" spans="1:15" s="95" customFormat="1" x14ac:dyDescent="0.35">
      <c r="A131" s="143"/>
      <c r="B131" s="143"/>
      <c r="C131" s="143"/>
      <c r="D131" s="143"/>
      <c r="E131" s="143"/>
      <c r="F131" s="143"/>
      <c r="G131" s="143"/>
      <c r="H131" s="143"/>
      <c r="I131" s="143"/>
      <c r="J131" s="143"/>
      <c r="K131" s="143"/>
      <c r="L131" s="143"/>
      <c r="M131" s="143"/>
      <c r="N131" s="143"/>
      <c r="O131" s="143"/>
    </row>
    <row r="132" spans="1:15" s="95" customFormat="1" x14ac:dyDescent="0.35">
      <c r="A132" s="143"/>
      <c r="B132" s="143"/>
      <c r="C132" s="143"/>
      <c r="D132" s="143"/>
      <c r="E132" s="143"/>
      <c r="F132" s="143"/>
      <c r="G132" s="143"/>
      <c r="H132" s="143"/>
      <c r="I132" s="143"/>
      <c r="J132" s="143"/>
      <c r="K132" s="143"/>
      <c r="L132" s="143"/>
      <c r="M132" s="143"/>
      <c r="N132" s="143"/>
      <c r="O132" s="143"/>
    </row>
    <row r="133" spans="1:15" s="93" customFormat="1" x14ac:dyDescent="0.35">
      <c r="A133" s="90" t="s">
        <v>114</v>
      </c>
      <c r="B133" s="93" t="s">
        <v>245</v>
      </c>
      <c r="C133" s="90" t="s">
        <v>2</v>
      </c>
      <c r="D133" s="91">
        <v>43</v>
      </c>
      <c r="E133" s="92">
        <f t="shared" ref="E133:E138" si="28">D133*$E$4</f>
        <v>10.75</v>
      </c>
      <c r="F133" s="92">
        <f t="shared" ref="F133:F138" si="29">D133-E133</f>
        <v>32.25</v>
      </c>
      <c r="G133" s="93" t="s">
        <v>56</v>
      </c>
      <c r="H133" s="90"/>
      <c r="I133" s="114">
        <f t="shared" ref="I133:I138" si="30">H133*F133</f>
        <v>0</v>
      </c>
      <c r="J133" s="114">
        <f t="shared" ref="J133:J138" si="31">I133/1.21</f>
        <v>0</v>
      </c>
      <c r="K133" s="90"/>
      <c r="L133" s="90"/>
      <c r="M133" s="108"/>
      <c r="N133" s="108"/>
      <c r="O133" s="108"/>
    </row>
    <row r="134" spans="1:15" s="93" customFormat="1" x14ac:dyDescent="0.35">
      <c r="A134" s="90" t="s">
        <v>114</v>
      </c>
      <c r="B134" s="93" t="s">
        <v>245</v>
      </c>
      <c r="C134" s="90"/>
      <c r="D134" s="91">
        <v>43</v>
      </c>
      <c r="E134" s="92">
        <f t="shared" si="28"/>
        <v>10.75</v>
      </c>
      <c r="F134" s="92">
        <f t="shared" si="29"/>
        <v>32.25</v>
      </c>
      <c r="G134" s="93" t="s">
        <v>48</v>
      </c>
      <c r="H134" s="90"/>
      <c r="I134" s="114">
        <f t="shared" si="30"/>
        <v>0</v>
      </c>
      <c r="J134" s="114">
        <f t="shared" si="31"/>
        <v>0</v>
      </c>
      <c r="K134" s="90"/>
      <c r="L134" s="90"/>
      <c r="M134" s="108"/>
      <c r="N134" s="108"/>
      <c r="O134" s="108"/>
    </row>
    <row r="135" spans="1:15" s="93" customFormat="1" x14ac:dyDescent="0.35">
      <c r="A135" s="90" t="s">
        <v>114</v>
      </c>
      <c r="B135" s="93" t="s">
        <v>245</v>
      </c>
      <c r="C135" s="90"/>
      <c r="D135" s="91">
        <v>43</v>
      </c>
      <c r="E135" s="92">
        <f t="shared" si="28"/>
        <v>10.75</v>
      </c>
      <c r="F135" s="92">
        <f t="shared" si="29"/>
        <v>32.25</v>
      </c>
      <c r="G135" s="93" t="s">
        <v>50</v>
      </c>
      <c r="H135" s="90"/>
      <c r="I135" s="114">
        <f t="shared" si="30"/>
        <v>0</v>
      </c>
      <c r="J135" s="114">
        <f t="shared" si="31"/>
        <v>0</v>
      </c>
      <c r="K135" s="90"/>
      <c r="L135" s="90"/>
      <c r="M135" s="108"/>
      <c r="N135" s="108"/>
      <c r="O135" s="108"/>
    </row>
    <row r="136" spans="1:15" s="93" customFormat="1" x14ac:dyDescent="0.35">
      <c r="A136" s="90" t="s">
        <v>114</v>
      </c>
      <c r="B136" s="93" t="s">
        <v>245</v>
      </c>
      <c r="C136" s="90"/>
      <c r="D136" s="91">
        <v>43</v>
      </c>
      <c r="E136" s="92">
        <f t="shared" si="28"/>
        <v>10.75</v>
      </c>
      <c r="F136" s="92">
        <f t="shared" si="29"/>
        <v>32.25</v>
      </c>
      <c r="G136" s="93" t="s">
        <v>49</v>
      </c>
      <c r="H136" s="90"/>
      <c r="I136" s="114">
        <f t="shared" si="30"/>
        <v>0</v>
      </c>
      <c r="J136" s="114">
        <f t="shared" si="31"/>
        <v>0</v>
      </c>
      <c r="K136" s="90"/>
      <c r="L136" s="90"/>
      <c r="M136" s="108"/>
      <c r="N136" s="108"/>
      <c r="O136" s="108"/>
    </row>
    <row r="137" spans="1:15" s="93" customFormat="1" x14ac:dyDescent="0.35">
      <c r="A137" s="90" t="s">
        <v>114</v>
      </c>
      <c r="B137" s="93" t="s">
        <v>245</v>
      </c>
      <c r="C137" s="90"/>
      <c r="D137" s="91">
        <v>43</v>
      </c>
      <c r="E137" s="92">
        <f t="shared" si="28"/>
        <v>10.75</v>
      </c>
      <c r="F137" s="92">
        <f t="shared" si="29"/>
        <v>32.25</v>
      </c>
      <c r="G137" s="93" t="s">
        <v>51</v>
      </c>
      <c r="H137" s="90"/>
      <c r="I137" s="114">
        <f t="shared" si="30"/>
        <v>0</v>
      </c>
      <c r="J137" s="114">
        <f t="shared" si="31"/>
        <v>0</v>
      </c>
      <c r="K137" s="90"/>
      <c r="L137" s="90"/>
      <c r="M137" s="108"/>
      <c r="N137" s="108"/>
      <c r="O137" s="108"/>
    </row>
    <row r="138" spans="1:15" s="93" customFormat="1" x14ac:dyDescent="0.35">
      <c r="A138" s="90" t="s">
        <v>114</v>
      </c>
      <c r="B138" s="93" t="s">
        <v>245</v>
      </c>
      <c r="C138" s="90"/>
      <c r="D138" s="91">
        <v>43</v>
      </c>
      <c r="E138" s="92">
        <f t="shared" si="28"/>
        <v>10.75</v>
      </c>
      <c r="F138" s="92">
        <f t="shared" si="29"/>
        <v>32.25</v>
      </c>
      <c r="G138" s="93" t="s">
        <v>52</v>
      </c>
      <c r="H138" s="90"/>
      <c r="I138" s="114">
        <f t="shared" si="30"/>
        <v>0</v>
      </c>
      <c r="J138" s="114">
        <f t="shared" si="31"/>
        <v>0</v>
      </c>
      <c r="K138" s="90"/>
      <c r="L138" s="90"/>
      <c r="M138" s="108"/>
      <c r="N138" s="108"/>
      <c r="O138" s="108"/>
    </row>
    <row r="139" spans="1:15" s="95" customFormat="1" x14ac:dyDescent="0.35">
      <c r="A139" s="109"/>
      <c r="B139" s="109"/>
      <c r="C139" s="109"/>
      <c r="D139" s="110"/>
      <c r="E139" s="110"/>
      <c r="F139" s="110"/>
      <c r="G139" s="109"/>
      <c r="H139" s="111"/>
      <c r="I139" s="110"/>
      <c r="J139" s="110"/>
      <c r="K139" s="109"/>
      <c r="L139" s="109"/>
      <c r="M139" s="112"/>
      <c r="N139" s="112"/>
      <c r="O139" s="112"/>
    </row>
    <row r="140" spans="1:15" s="95" customFormat="1" x14ac:dyDescent="0.35">
      <c r="A140" s="98" t="s">
        <v>115</v>
      </c>
      <c r="B140" s="95" t="s">
        <v>286</v>
      </c>
      <c r="C140" s="98" t="s">
        <v>2</v>
      </c>
      <c r="D140" s="96">
        <v>120</v>
      </c>
      <c r="E140" s="97">
        <f>D140*$E$4</f>
        <v>30</v>
      </c>
      <c r="F140" s="97">
        <f>D140-E140</f>
        <v>90</v>
      </c>
      <c r="G140" s="95" t="s">
        <v>48</v>
      </c>
      <c r="H140" s="98"/>
      <c r="I140" s="106">
        <f>H140*F140</f>
        <v>0</v>
      </c>
      <c r="J140" s="106">
        <f>I140/1.21</f>
        <v>0</v>
      </c>
      <c r="K140" s="98"/>
      <c r="L140" s="98"/>
      <c r="M140" s="54"/>
      <c r="N140" s="54"/>
      <c r="O140" s="54"/>
    </row>
    <row r="141" spans="1:15" s="95" customFormat="1" x14ac:dyDescent="0.35">
      <c r="A141" s="98" t="s">
        <v>115</v>
      </c>
      <c r="B141" s="95" t="s">
        <v>286</v>
      </c>
      <c r="C141" s="98"/>
      <c r="D141" s="96">
        <v>120</v>
      </c>
      <c r="E141" s="97">
        <f>D141*$E$4</f>
        <v>30</v>
      </c>
      <c r="F141" s="97">
        <f>D141-E141</f>
        <v>90</v>
      </c>
      <c r="G141" s="95" t="s">
        <v>50</v>
      </c>
      <c r="H141" s="98"/>
      <c r="I141" s="106">
        <f>H141*F141</f>
        <v>0</v>
      </c>
      <c r="J141" s="106">
        <f>I141/1.21</f>
        <v>0</v>
      </c>
      <c r="K141" s="98"/>
      <c r="L141" s="98"/>
      <c r="M141" s="54"/>
      <c r="N141" s="54"/>
      <c r="O141" s="54"/>
    </row>
    <row r="142" spans="1:15" s="95" customFormat="1" x14ac:dyDescent="0.35">
      <c r="A142" s="98" t="s">
        <v>115</v>
      </c>
      <c r="B142" s="95" t="s">
        <v>286</v>
      </c>
      <c r="C142" s="98"/>
      <c r="D142" s="96">
        <v>120</v>
      </c>
      <c r="E142" s="97">
        <f>D142*$E$4</f>
        <v>30</v>
      </c>
      <c r="F142" s="97">
        <f>D142-E142</f>
        <v>90</v>
      </c>
      <c r="G142" s="95" t="s">
        <v>49</v>
      </c>
      <c r="H142" s="98"/>
      <c r="I142" s="106">
        <f>H142*F142</f>
        <v>0</v>
      </c>
      <c r="J142" s="106">
        <f>I142/1.21</f>
        <v>0</v>
      </c>
      <c r="K142" s="98"/>
      <c r="L142" s="98"/>
      <c r="M142" s="54"/>
      <c r="N142" s="54"/>
      <c r="O142" s="54"/>
    </row>
    <row r="143" spans="1:15" s="95" customFormat="1" x14ac:dyDescent="0.35">
      <c r="A143" s="98" t="s">
        <v>115</v>
      </c>
      <c r="B143" s="95" t="s">
        <v>286</v>
      </c>
      <c r="C143" s="98"/>
      <c r="D143" s="96">
        <v>120</v>
      </c>
      <c r="E143" s="97">
        <f>D143*$E$4</f>
        <v>30</v>
      </c>
      <c r="F143" s="97">
        <f>D143-E143</f>
        <v>90</v>
      </c>
      <c r="G143" s="95" t="s">
        <v>51</v>
      </c>
      <c r="H143" s="98"/>
      <c r="I143" s="106">
        <f>H143*F143</f>
        <v>0</v>
      </c>
      <c r="J143" s="106">
        <f>I143/1.21</f>
        <v>0</v>
      </c>
      <c r="K143" s="98"/>
      <c r="L143" s="98"/>
      <c r="M143" s="54"/>
      <c r="N143" s="54"/>
      <c r="O143" s="54"/>
    </row>
    <row r="144" spans="1:15" s="95" customFormat="1" x14ac:dyDescent="0.35">
      <c r="A144" s="98" t="s">
        <v>115</v>
      </c>
      <c r="B144" s="95" t="s">
        <v>286</v>
      </c>
      <c r="C144" s="98"/>
      <c r="D144" s="96">
        <v>120</v>
      </c>
      <c r="E144" s="97">
        <f>D144*$E$4</f>
        <v>30</v>
      </c>
      <c r="F144" s="97">
        <f>D144-E144</f>
        <v>90</v>
      </c>
      <c r="G144" s="95" t="s">
        <v>52</v>
      </c>
      <c r="H144" s="98"/>
      <c r="I144" s="106">
        <f>H144*F144</f>
        <v>0</v>
      </c>
      <c r="J144" s="106">
        <f>I144/1.21</f>
        <v>0</v>
      </c>
      <c r="K144" s="98"/>
      <c r="L144" s="98"/>
      <c r="M144" s="54"/>
      <c r="N144" s="54"/>
      <c r="O144" s="54"/>
    </row>
    <row r="145" spans="1:15" s="95" customFormat="1" x14ac:dyDescent="0.35">
      <c r="A145" s="109"/>
      <c r="B145" s="109"/>
      <c r="C145" s="109"/>
      <c r="D145" s="110"/>
      <c r="E145" s="110"/>
      <c r="F145" s="110"/>
      <c r="G145" s="109"/>
      <c r="H145" s="111"/>
      <c r="I145" s="110"/>
      <c r="J145" s="110"/>
      <c r="K145" s="109"/>
      <c r="L145" s="109"/>
      <c r="M145" s="112"/>
      <c r="N145" s="112"/>
      <c r="O145" s="112"/>
    </row>
    <row r="146" spans="1:15" s="95" customFormat="1" x14ac:dyDescent="0.35">
      <c r="A146" s="98" t="s">
        <v>161</v>
      </c>
      <c r="B146" s="95" t="s">
        <v>287</v>
      </c>
      <c r="C146" s="98" t="s">
        <v>2</v>
      </c>
      <c r="D146" s="96">
        <v>110</v>
      </c>
      <c r="E146" s="97">
        <f>D146*$E$4</f>
        <v>27.5</v>
      </c>
      <c r="F146" s="97">
        <f>D146-E146</f>
        <v>82.5</v>
      </c>
      <c r="G146" s="95" t="s">
        <v>48</v>
      </c>
      <c r="H146" s="98"/>
      <c r="I146" s="106">
        <f>H146*F146</f>
        <v>0</v>
      </c>
      <c r="J146" s="106">
        <f>I146/1.21</f>
        <v>0</v>
      </c>
      <c r="K146" s="98"/>
      <c r="L146" s="98"/>
      <c r="M146" s="54"/>
      <c r="N146" s="54"/>
      <c r="O146" s="54"/>
    </row>
    <row r="147" spans="1:15" s="95" customFormat="1" x14ac:dyDescent="0.35">
      <c r="A147" s="98" t="s">
        <v>161</v>
      </c>
      <c r="B147" s="95" t="s">
        <v>287</v>
      </c>
      <c r="C147" s="98"/>
      <c r="D147" s="96">
        <v>110</v>
      </c>
      <c r="E147" s="97">
        <f>D147*$E$4</f>
        <v>27.5</v>
      </c>
      <c r="F147" s="97">
        <f>D147-E147</f>
        <v>82.5</v>
      </c>
      <c r="G147" s="95" t="s">
        <v>50</v>
      </c>
      <c r="H147" s="98"/>
      <c r="I147" s="106">
        <f>H147*F147</f>
        <v>0</v>
      </c>
      <c r="J147" s="106">
        <f>I147/1.21</f>
        <v>0</v>
      </c>
      <c r="K147" s="98"/>
      <c r="L147" s="98"/>
      <c r="M147" s="54"/>
      <c r="N147" s="54"/>
      <c r="O147" s="54"/>
    </row>
    <row r="148" spans="1:15" s="95" customFormat="1" x14ac:dyDescent="0.35">
      <c r="A148" s="98" t="s">
        <v>161</v>
      </c>
      <c r="B148" s="95" t="s">
        <v>287</v>
      </c>
      <c r="C148" s="98"/>
      <c r="D148" s="96">
        <v>110</v>
      </c>
      <c r="E148" s="97">
        <f>D148*$E$4</f>
        <v>27.5</v>
      </c>
      <c r="F148" s="97">
        <f>D148-E148</f>
        <v>82.5</v>
      </c>
      <c r="G148" s="95" t="s">
        <v>49</v>
      </c>
      <c r="H148" s="98"/>
      <c r="I148" s="106">
        <f>H148*F148</f>
        <v>0</v>
      </c>
      <c r="J148" s="106">
        <f>I148/1.21</f>
        <v>0</v>
      </c>
      <c r="K148" s="98"/>
      <c r="L148" s="98"/>
      <c r="M148" s="54"/>
      <c r="N148" s="54"/>
      <c r="O148" s="54"/>
    </row>
    <row r="149" spans="1:15" s="95" customFormat="1" x14ac:dyDescent="0.35">
      <c r="A149" s="98" t="s">
        <v>161</v>
      </c>
      <c r="B149" s="95" t="s">
        <v>287</v>
      </c>
      <c r="C149" s="98"/>
      <c r="D149" s="96">
        <v>110</v>
      </c>
      <c r="E149" s="97">
        <f>D149*$E$4</f>
        <v>27.5</v>
      </c>
      <c r="F149" s="97">
        <f>D149-E149</f>
        <v>82.5</v>
      </c>
      <c r="G149" s="95" t="s">
        <v>51</v>
      </c>
      <c r="H149" s="98"/>
      <c r="I149" s="106">
        <f>H149*F149</f>
        <v>0</v>
      </c>
      <c r="J149" s="106">
        <f>I149/1.21</f>
        <v>0</v>
      </c>
      <c r="K149" s="98"/>
      <c r="L149" s="98"/>
      <c r="M149" s="54"/>
      <c r="N149" s="54"/>
      <c r="O149" s="54"/>
    </row>
    <row r="150" spans="1:15" s="95" customFormat="1" x14ac:dyDescent="0.35">
      <c r="A150" s="98" t="s">
        <v>161</v>
      </c>
      <c r="B150" s="95" t="s">
        <v>287</v>
      </c>
      <c r="C150" s="98"/>
      <c r="D150" s="96">
        <v>110</v>
      </c>
      <c r="E150" s="97">
        <f>D150*$E$4</f>
        <v>27.5</v>
      </c>
      <c r="F150" s="97">
        <f>D150-E150</f>
        <v>82.5</v>
      </c>
      <c r="G150" s="95" t="s">
        <v>52</v>
      </c>
      <c r="H150" s="98"/>
      <c r="I150" s="106">
        <f>H150*F150</f>
        <v>0</v>
      </c>
      <c r="J150" s="106">
        <f>I150/1.21</f>
        <v>0</v>
      </c>
      <c r="K150" s="98"/>
      <c r="L150" s="98"/>
      <c r="M150" s="54"/>
      <c r="N150" s="54"/>
      <c r="O150" s="54"/>
    </row>
    <row r="151" spans="1:15" x14ac:dyDescent="0.35">
      <c r="A151" s="126"/>
      <c r="B151" s="115"/>
      <c r="C151" s="115"/>
      <c r="D151" s="116"/>
      <c r="E151" s="116"/>
      <c r="F151" s="116"/>
      <c r="G151" s="115"/>
      <c r="H151" s="117"/>
      <c r="I151" s="116"/>
      <c r="J151" s="116"/>
      <c r="K151" s="115"/>
      <c r="L151" s="115"/>
      <c r="M151" s="118"/>
      <c r="N151" s="118"/>
      <c r="O151" s="119"/>
    </row>
    <row r="152" spans="1:15" x14ac:dyDescent="0.35">
      <c r="A152" s="8"/>
      <c r="B152" s="9"/>
      <c r="C152" s="9"/>
      <c r="D152" s="9"/>
      <c r="E152" s="9"/>
      <c r="F152" s="9"/>
      <c r="G152" s="9"/>
      <c r="H152" s="13" t="s">
        <v>88</v>
      </c>
      <c r="I152" s="11">
        <f>SUM(I7:I150)</f>
        <v>0</v>
      </c>
      <c r="J152" s="11">
        <f>SUM(J7:J150)</f>
        <v>0</v>
      </c>
      <c r="K152" s="9"/>
      <c r="L152" s="9"/>
      <c r="M152" s="9"/>
      <c r="N152" s="9"/>
      <c r="O152" s="14"/>
    </row>
  </sheetData>
  <mergeCells count="4">
    <mergeCell ref="A1:O2"/>
    <mergeCell ref="A5:L7"/>
    <mergeCell ref="M5:O7"/>
    <mergeCell ref="A130:O132"/>
  </mergeCells>
  <dataValidations count="2">
    <dataValidation type="list" allowBlank="1" showErrorMessage="1" sqref="M133:O138 M125:O129 M91:O95 M119:O123 M80:O89 M8:O19 M21:O25 M27:O37 M39:O43 M45:O55 M57:O61 M74:O78 M63:O72" xr:uid="{F4F9F6E7-42F8-4A39-83AB-6F7619E99A3A}">
      <formula1>"3,4,5,6,7,9"</formula1>
    </dataValidation>
    <dataValidation type="list" allowBlank="1" showErrorMessage="1" sqref="M108:O117 M140:O144 M146:O150 M97:O106" xr:uid="{9A3F0B67-0392-42F3-8E5F-49E4DF0AA984}">
      <formula1>"3,5,6,7,9"</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0805-D860-40FE-9CD1-95C52EAAD459}">
  <sheetPr codeName="Blad6"/>
  <dimension ref="A1:O50"/>
  <sheetViews>
    <sheetView topLeftCell="A4" zoomScale="75" zoomScaleNormal="75" workbookViewId="0">
      <selection activeCell="C25" sqref="C25"/>
    </sheetView>
  </sheetViews>
  <sheetFormatPr defaultColWidth="8.81640625" defaultRowHeight="14.5" x14ac:dyDescent="0.35"/>
  <cols>
    <col min="1" max="1" width="32.7265625" customWidth="1"/>
    <col min="2" max="2" width="17.7265625" customWidth="1"/>
    <col min="3" max="3" width="15.7265625" customWidth="1"/>
    <col min="4" max="8" width="11.7265625" customWidth="1"/>
    <col min="9" max="9" width="18.453125" bestFit="1" customWidth="1"/>
    <col min="10" max="10" width="18.7265625" bestFit="1" customWidth="1"/>
    <col min="11" max="12" width="25.7265625" customWidth="1"/>
    <col min="13" max="15" width="20.7265625" customWidth="1"/>
  </cols>
  <sheetData>
    <row r="1" spans="1:15" x14ac:dyDescent="0.35">
      <c r="A1" s="185" t="str">
        <f>Wedstrijdtenue!A1</f>
        <v>Bestellijst S.V. Houten</v>
      </c>
      <c r="B1" s="186"/>
      <c r="C1" s="186"/>
      <c r="D1" s="186"/>
      <c r="E1" s="186"/>
      <c r="F1" s="186"/>
      <c r="G1" s="186"/>
      <c r="H1" s="186"/>
      <c r="I1" s="186"/>
      <c r="J1" s="186"/>
      <c r="K1" s="186"/>
      <c r="L1" s="186"/>
      <c r="M1" s="186"/>
      <c r="N1" s="186"/>
      <c r="O1" s="187"/>
    </row>
    <row r="2" spans="1:15" x14ac:dyDescent="0.35">
      <c r="A2" s="188"/>
      <c r="B2" s="189"/>
      <c r="C2" s="189"/>
      <c r="D2" s="189"/>
      <c r="E2" s="189"/>
      <c r="F2" s="189"/>
      <c r="G2" s="189"/>
      <c r="H2" s="189"/>
      <c r="I2" s="189"/>
      <c r="J2" s="189"/>
      <c r="K2" s="189"/>
      <c r="L2" s="189"/>
      <c r="M2" s="189"/>
      <c r="N2" s="189"/>
      <c r="O2" s="190"/>
    </row>
    <row r="3" spans="1:15" x14ac:dyDescent="0.35">
      <c r="A3" s="71" t="s">
        <v>31</v>
      </c>
      <c r="B3" s="72" t="s">
        <v>32</v>
      </c>
      <c r="C3" s="72" t="s">
        <v>33</v>
      </c>
      <c r="D3" s="72" t="s">
        <v>12</v>
      </c>
      <c r="E3" s="72" t="s">
        <v>34</v>
      </c>
      <c r="F3" s="72" t="s">
        <v>35</v>
      </c>
      <c r="G3" s="72" t="s">
        <v>36</v>
      </c>
      <c r="H3" s="72" t="s">
        <v>11</v>
      </c>
      <c r="I3" s="72" t="s">
        <v>37</v>
      </c>
      <c r="J3" s="72" t="s">
        <v>38</v>
      </c>
      <c r="K3" s="72" t="s">
        <v>39</v>
      </c>
      <c r="L3" s="72" t="s">
        <v>40</v>
      </c>
      <c r="M3" s="72" t="str">
        <f>'Team -en bedrukkingsinformatie'!J2</f>
        <v>Sponsor 1</v>
      </c>
      <c r="N3" s="72" t="str">
        <f>'Team -en bedrukkingsinformatie'!J3</f>
        <v>Sponsor 2</v>
      </c>
      <c r="O3" s="73" t="str">
        <f>'Team -en bedrukkingsinformatie'!J4</f>
        <v>Sponsor 3</v>
      </c>
    </row>
    <row r="4" spans="1:15" x14ac:dyDescent="0.35">
      <c r="A4" s="74"/>
      <c r="B4" s="75"/>
      <c r="C4" s="75"/>
      <c r="D4" s="75" t="s">
        <v>41</v>
      </c>
      <c r="E4" s="76">
        <f>Wedstrijdtenue!E4</f>
        <v>0.25</v>
      </c>
      <c r="F4" s="75" t="s">
        <v>42</v>
      </c>
      <c r="G4" s="75"/>
      <c r="H4" s="75"/>
      <c r="I4" s="75"/>
      <c r="J4" s="75"/>
      <c r="K4" s="75"/>
      <c r="L4" s="75"/>
      <c r="M4" s="75"/>
      <c r="N4" s="75"/>
      <c r="O4" s="77"/>
    </row>
    <row r="5" spans="1:15" ht="14.5" customHeight="1" x14ac:dyDescent="0.35">
      <c r="A5" s="179" t="s">
        <v>116</v>
      </c>
      <c r="B5" s="180"/>
      <c r="C5" s="180"/>
      <c r="D5" s="180"/>
      <c r="E5" s="180"/>
      <c r="F5" s="180"/>
      <c r="G5" s="180"/>
      <c r="H5" s="180"/>
      <c r="I5" s="180"/>
      <c r="J5" s="180"/>
      <c r="K5" s="180"/>
      <c r="L5" s="191"/>
      <c r="M5" s="137" t="s">
        <v>44</v>
      </c>
      <c r="N5" s="137"/>
      <c r="O5" s="138"/>
    </row>
    <row r="6" spans="1:15" x14ac:dyDescent="0.35">
      <c r="A6" s="181"/>
      <c r="B6" s="182"/>
      <c r="C6" s="182"/>
      <c r="D6" s="182"/>
      <c r="E6" s="182"/>
      <c r="F6" s="182"/>
      <c r="G6" s="182"/>
      <c r="H6" s="182"/>
      <c r="I6" s="182"/>
      <c r="J6" s="182"/>
      <c r="K6" s="182"/>
      <c r="L6" s="192"/>
      <c r="M6" s="139"/>
      <c r="N6" s="139"/>
      <c r="O6" s="140"/>
    </row>
    <row r="7" spans="1:15" x14ac:dyDescent="0.35">
      <c r="A7" s="183"/>
      <c r="B7" s="184"/>
      <c r="C7" s="184"/>
      <c r="D7" s="184"/>
      <c r="E7" s="184"/>
      <c r="F7" s="184"/>
      <c r="G7" s="184"/>
      <c r="H7" s="184"/>
      <c r="I7" s="184"/>
      <c r="J7" s="184"/>
      <c r="K7" s="184"/>
      <c r="L7" s="193"/>
      <c r="M7" s="141"/>
      <c r="N7" s="141"/>
      <c r="O7" s="142"/>
    </row>
    <row r="8" spans="1:15" x14ac:dyDescent="0.35">
      <c r="A8" s="53" t="s">
        <v>175</v>
      </c>
      <c r="B8" s="53" t="s">
        <v>288</v>
      </c>
      <c r="C8" s="53" t="s">
        <v>1</v>
      </c>
      <c r="D8" s="80">
        <v>10</v>
      </c>
      <c r="E8" s="80">
        <f>D8*$E$4</f>
        <v>2.5</v>
      </c>
      <c r="F8" s="80">
        <f>D8-E8</f>
        <v>7.5</v>
      </c>
      <c r="G8" s="53" t="s">
        <v>48</v>
      </c>
      <c r="H8" s="53"/>
      <c r="I8" s="80">
        <f>H8*F8</f>
        <v>0</v>
      </c>
      <c r="J8" s="80">
        <f>I8/1.21</f>
        <v>0</v>
      </c>
      <c r="K8" s="53"/>
      <c r="L8" s="53"/>
      <c r="M8" s="53"/>
      <c r="N8" s="53"/>
      <c r="O8" s="81"/>
    </row>
    <row r="9" spans="1:15" x14ac:dyDescent="0.35">
      <c r="A9" s="53" t="s">
        <v>175</v>
      </c>
      <c r="B9" s="53" t="s">
        <v>288</v>
      </c>
      <c r="C9" s="53"/>
      <c r="D9" s="80">
        <v>10</v>
      </c>
      <c r="E9" s="80">
        <f>D9*$E$4</f>
        <v>2.5</v>
      </c>
      <c r="F9" s="80">
        <f>D9-E9</f>
        <v>7.5</v>
      </c>
      <c r="G9" s="53" t="s">
        <v>49</v>
      </c>
      <c r="H9" s="53"/>
      <c r="I9" s="80">
        <f>H9*F9</f>
        <v>0</v>
      </c>
      <c r="J9" s="80">
        <f>I9/1.21</f>
        <v>0</v>
      </c>
      <c r="K9" s="53"/>
      <c r="L9" s="53"/>
      <c r="M9" s="53"/>
      <c r="N9" s="53"/>
      <c r="O9" s="81"/>
    </row>
    <row r="10" spans="1:15" x14ac:dyDescent="0.35">
      <c r="A10" s="53" t="s">
        <v>175</v>
      </c>
      <c r="B10" s="53" t="s">
        <v>288</v>
      </c>
      <c r="C10" s="53"/>
      <c r="D10" s="80">
        <v>10</v>
      </c>
      <c r="E10" s="80">
        <f>D10*$E$4</f>
        <v>2.5</v>
      </c>
      <c r="F10" s="80">
        <f>D10-E10</f>
        <v>7.5</v>
      </c>
      <c r="G10" s="53" t="s">
        <v>52</v>
      </c>
      <c r="H10" s="53"/>
      <c r="I10" s="80">
        <f>H10*F10</f>
        <v>0</v>
      </c>
      <c r="J10" s="80">
        <f>I10/1.21</f>
        <v>0</v>
      </c>
      <c r="K10" s="53"/>
      <c r="L10" s="53"/>
      <c r="M10" s="53"/>
      <c r="N10" s="53"/>
      <c r="O10" s="81"/>
    </row>
    <row r="11" spans="1:15" x14ac:dyDescent="0.35">
      <c r="A11" s="66"/>
      <c r="B11" s="67"/>
      <c r="C11" s="67"/>
      <c r="D11" s="68"/>
      <c r="E11" s="68"/>
      <c r="F11" s="68"/>
      <c r="G11" s="67"/>
      <c r="H11" s="78"/>
      <c r="I11" s="68"/>
      <c r="J11" s="68"/>
      <c r="K11" s="67"/>
      <c r="L11" s="67"/>
      <c r="M11" s="69"/>
      <c r="N11" s="69"/>
      <c r="O11" s="70"/>
    </row>
    <row r="12" spans="1:15" x14ac:dyDescent="0.35">
      <c r="A12" s="53" t="s">
        <v>175</v>
      </c>
      <c r="B12" s="53" t="s">
        <v>289</v>
      </c>
      <c r="C12" s="53" t="s">
        <v>117</v>
      </c>
      <c r="D12" s="80">
        <v>10</v>
      </c>
      <c r="E12" s="80">
        <f>D12*$E$4</f>
        <v>2.5</v>
      </c>
      <c r="F12" s="80">
        <f>D12-E12</f>
        <v>7.5</v>
      </c>
      <c r="G12" s="53" t="s">
        <v>48</v>
      </c>
      <c r="H12" s="53"/>
      <c r="I12" s="80">
        <f>H12*F12</f>
        <v>0</v>
      </c>
      <c r="J12" s="80">
        <f>I12/1.21</f>
        <v>0</v>
      </c>
      <c r="K12" s="53"/>
      <c r="L12" s="53"/>
      <c r="M12" s="53"/>
      <c r="N12" s="53"/>
      <c r="O12" s="81"/>
    </row>
    <row r="13" spans="1:15" x14ac:dyDescent="0.35">
      <c r="A13" s="53" t="s">
        <v>175</v>
      </c>
      <c r="B13" s="53" t="s">
        <v>289</v>
      </c>
      <c r="C13" s="53"/>
      <c r="D13" s="80">
        <v>10</v>
      </c>
      <c r="E13" s="80">
        <f>D13*$E$4</f>
        <v>2.5</v>
      </c>
      <c r="F13" s="80">
        <f>D13-E13</f>
        <v>7.5</v>
      </c>
      <c r="G13" s="53" t="s">
        <v>49</v>
      </c>
      <c r="H13" s="53"/>
      <c r="I13" s="80">
        <f>H13*F13</f>
        <v>0</v>
      </c>
      <c r="J13" s="80">
        <f>I13/1.21</f>
        <v>0</v>
      </c>
      <c r="K13" s="53"/>
      <c r="L13" s="53"/>
      <c r="M13" s="53"/>
      <c r="N13" s="53"/>
      <c r="O13" s="81"/>
    </row>
    <row r="14" spans="1:15" x14ac:dyDescent="0.35">
      <c r="A14" s="53" t="s">
        <v>175</v>
      </c>
      <c r="B14" s="53" t="s">
        <v>289</v>
      </c>
      <c r="C14" s="53"/>
      <c r="D14" s="80">
        <v>10</v>
      </c>
      <c r="E14" s="80">
        <f>D14*$E$4</f>
        <v>2.5</v>
      </c>
      <c r="F14" s="80">
        <f>D14-E14</f>
        <v>7.5</v>
      </c>
      <c r="G14" s="53" t="s">
        <v>52</v>
      </c>
      <c r="H14" s="53"/>
      <c r="I14" s="80">
        <f>H14*F14</f>
        <v>0</v>
      </c>
      <c r="J14" s="80">
        <f>I14/1.21</f>
        <v>0</v>
      </c>
      <c r="K14" s="53"/>
      <c r="L14" s="53"/>
      <c r="M14" s="53"/>
      <c r="N14" s="53"/>
      <c r="O14" s="81"/>
    </row>
    <row r="15" spans="1:15" x14ac:dyDescent="0.35">
      <c r="A15" s="66"/>
      <c r="B15" s="67"/>
      <c r="C15" s="67"/>
      <c r="D15" s="68"/>
      <c r="E15" s="68"/>
      <c r="F15" s="68"/>
      <c r="G15" s="67"/>
      <c r="H15" s="78"/>
      <c r="I15" s="68"/>
      <c r="J15" s="68"/>
      <c r="K15" s="67"/>
      <c r="L15" s="67"/>
      <c r="M15" s="69"/>
      <c r="N15" s="69"/>
      <c r="O15" s="70"/>
    </row>
    <row r="16" spans="1:15" x14ac:dyDescent="0.35">
      <c r="A16" s="53" t="s">
        <v>175</v>
      </c>
      <c r="B16" s="53" t="s">
        <v>290</v>
      </c>
      <c r="C16" s="53" t="s">
        <v>46</v>
      </c>
      <c r="D16" s="80">
        <v>10</v>
      </c>
      <c r="E16" s="80">
        <f>D16*$E$4</f>
        <v>2.5</v>
      </c>
      <c r="F16" s="80">
        <f>D16-E16</f>
        <v>7.5</v>
      </c>
      <c r="G16" s="53" t="s">
        <v>48</v>
      </c>
      <c r="H16" s="53"/>
      <c r="I16" s="80">
        <f>H16*F16</f>
        <v>0</v>
      </c>
      <c r="J16" s="80">
        <f>I16/1.21</f>
        <v>0</v>
      </c>
      <c r="K16" s="53"/>
      <c r="L16" s="53"/>
      <c r="M16" s="53"/>
      <c r="N16" s="53"/>
      <c r="O16" s="81"/>
    </row>
    <row r="17" spans="1:15" x14ac:dyDescent="0.35">
      <c r="A17" s="53" t="s">
        <v>175</v>
      </c>
      <c r="B17" s="53" t="s">
        <v>290</v>
      </c>
      <c r="C17" s="53"/>
      <c r="D17" s="80">
        <v>10</v>
      </c>
      <c r="E17" s="80">
        <f>D17*$E$4</f>
        <v>2.5</v>
      </c>
      <c r="F17" s="80">
        <f>D17-E17</f>
        <v>7.5</v>
      </c>
      <c r="G17" s="53" t="s">
        <v>49</v>
      </c>
      <c r="H17" s="53"/>
      <c r="I17" s="80">
        <f>H17*F17</f>
        <v>0</v>
      </c>
      <c r="J17" s="80">
        <f>I17/1.21</f>
        <v>0</v>
      </c>
      <c r="K17" s="53"/>
      <c r="L17" s="53"/>
      <c r="M17" s="53"/>
      <c r="N17" s="53"/>
      <c r="O17" s="81"/>
    </row>
    <row r="18" spans="1:15" x14ac:dyDescent="0.35">
      <c r="A18" s="53" t="s">
        <v>175</v>
      </c>
      <c r="B18" s="53" t="s">
        <v>290</v>
      </c>
      <c r="C18" s="53"/>
      <c r="D18" s="80">
        <v>10</v>
      </c>
      <c r="E18" s="80">
        <f>D18*$E$4</f>
        <v>2.5</v>
      </c>
      <c r="F18" s="80">
        <f>D18-E18</f>
        <v>7.5</v>
      </c>
      <c r="G18" s="53" t="s">
        <v>52</v>
      </c>
      <c r="H18" s="53"/>
      <c r="I18" s="80">
        <f>H18*F18</f>
        <v>0</v>
      </c>
      <c r="J18" s="80">
        <f>I18/1.21</f>
        <v>0</v>
      </c>
      <c r="K18" s="53"/>
      <c r="L18" s="53"/>
      <c r="M18" s="53"/>
      <c r="N18" s="53"/>
      <c r="O18" s="81"/>
    </row>
    <row r="19" spans="1:15" x14ac:dyDescent="0.35">
      <c r="A19" s="66"/>
      <c r="B19" s="67"/>
      <c r="C19" s="67"/>
      <c r="D19" s="68"/>
      <c r="E19" s="68"/>
      <c r="F19" s="68"/>
      <c r="G19" s="67"/>
      <c r="H19" s="78"/>
      <c r="I19" s="68"/>
      <c r="J19" s="68"/>
      <c r="K19" s="67"/>
      <c r="L19" s="67"/>
      <c r="M19" s="69"/>
      <c r="N19" s="69"/>
      <c r="O19" s="70"/>
    </row>
    <row r="20" spans="1:15" x14ac:dyDescent="0.35">
      <c r="A20" s="53" t="s">
        <v>175</v>
      </c>
      <c r="B20" s="53" t="s">
        <v>291</v>
      </c>
      <c r="C20" s="53" t="s">
        <v>118</v>
      </c>
      <c r="D20" s="80">
        <v>10</v>
      </c>
      <c r="E20" s="80">
        <f>D20*$E$4</f>
        <v>2.5</v>
      </c>
      <c r="F20" s="80">
        <f>D20-E20</f>
        <v>7.5</v>
      </c>
      <c r="G20" s="53" t="s">
        <v>48</v>
      </c>
      <c r="H20" s="53"/>
      <c r="I20" s="80">
        <f>H20*F20</f>
        <v>0</v>
      </c>
      <c r="J20" s="80">
        <f>I20/1.21</f>
        <v>0</v>
      </c>
      <c r="K20" s="53"/>
      <c r="L20" s="53"/>
      <c r="M20" s="53"/>
      <c r="N20" s="53"/>
      <c r="O20" s="81"/>
    </row>
    <row r="21" spans="1:15" x14ac:dyDescent="0.35">
      <c r="A21" s="53" t="s">
        <v>175</v>
      </c>
      <c r="B21" s="53" t="s">
        <v>291</v>
      </c>
      <c r="C21" s="53"/>
      <c r="D21" s="80">
        <v>10</v>
      </c>
      <c r="E21" s="80">
        <f>D21*$E$4</f>
        <v>2.5</v>
      </c>
      <c r="F21" s="80">
        <f>D21-E21</f>
        <v>7.5</v>
      </c>
      <c r="G21" s="53" t="s">
        <v>49</v>
      </c>
      <c r="H21" s="53"/>
      <c r="I21" s="80">
        <f>H21*F21</f>
        <v>0</v>
      </c>
      <c r="J21" s="80">
        <f>I21/1.21</f>
        <v>0</v>
      </c>
      <c r="K21" s="53"/>
      <c r="L21" s="53"/>
      <c r="M21" s="53"/>
      <c r="N21" s="53"/>
      <c r="O21" s="81"/>
    </row>
    <row r="22" spans="1:15" x14ac:dyDescent="0.35">
      <c r="A22" s="53" t="s">
        <v>175</v>
      </c>
      <c r="B22" s="53" t="s">
        <v>291</v>
      </c>
      <c r="C22" s="53"/>
      <c r="D22" s="80">
        <v>10</v>
      </c>
      <c r="E22" s="80">
        <f>D22*$E$4</f>
        <v>2.5</v>
      </c>
      <c r="F22" s="80">
        <f>D22-E22</f>
        <v>7.5</v>
      </c>
      <c r="G22" s="53" t="s">
        <v>52</v>
      </c>
      <c r="H22" s="53"/>
      <c r="I22" s="80">
        <f>H22*F22</f>
        <v>0</v>
      </c>
      <c r="J22" s="80">
        <f>I22/1.21</f>
        <v>0</v>
      </c>
      <c r="K22" s="53"/>
      <c r="L22" s="53"/>
      <c r="M22" s="53"/>
      <c r="N22" s="53"/>
      <c r="O22" s="81"/>
    </row>
    <row r="23" spans="1:15" x14ac:dyDescent="0.35">
      <c r="A23" s="66"/>
      <c r="B23" s="67"/>
      <c r="C23" s="67"/>
      <c r="D23" s="68"/>
      <c r="E23" s="68"/>
      <c r="F23" s="68"/>
      <c r="G23" s="67"/>
      <c r="H23" s="78"/>
      <c r="I23" s="68"/>
      <c r="J23" s="68"/>
      <c r="K23" s="67"/>
      <c r="L23" s="67"/>
      <c r="M23" s="69"/>
      <c r="N23" s="69"/>
      <c r="O23" s="70"/>
    </row>
    <row r="24" spans="1:15" x14ac:dyDescent="0.35">
      <c r="A24" s="53" t="s">
        <v>175</v>
      </c>
      <c r="B24" s="53" t="s">
        <v>292</v>
      </c>
      <c r="C24" s="53" t="s">
        <v>119</v>
      </c>
      <c r="D24" s="80">
        <v>10</v>
      </c>
      <c r="E24" s="80">
        <f>D24*$E$4</f>
        <v>2.5</v>
      </c>
      <c r="F24" s="80">
        <f>D24-E24</f>
        <v>7.5</v>
      </c>
      <c r="G24" s="53" t="s">
        <v>48</v>
      </c>
      <c r="H24" s="53"/>
      <c r="I24" s="80">
        <f>H24*F24</f>
        <v>0</v>
      </c>
      <c r="J24" s="80">
        <f>I24/1.21</f>
        <v>0</v>
      </c>
      <c r="K24" s="53"/>
      <c r="L24" s="53"/>
      <c r="M24" s="53"/>
      <c r="N24" s="53"/>
      <c r="O24" s="81"/>
    </row>
    <row r="25" spans="1:15" x14ac:dyDescent="0.35">
      <c r="A25" s="53" t="s">
        <v>175</v>
      </c>
      <c r="B25" s="53" t="s">
        <v>292</v>
      </c>
      <c r="C25" s="53"/>
      <c r="D25" s="80">
        <v>10</v>
      </c>
      <c r="E25" s="80">
        <f>D25*$E$4</f>
        <v>2.5</v>
      </c>
      <c r="F25" s="80">
        <f>D25-E25</f>
        <v>7.5</v>
      </c>
      <c r="G25" s="53" t="s">
        <v>49</v>
      </c>
      <c r="H25" s="53"/>
      <c r="I25" s="80">
        <f>H25*F25</f>
        <v>0</v>
      </c>
      <c r="J25" s="80">
        <f>I25/1.21</f>
        <v>0</v>
      </c>
      <c r="K25" s="53"/>
      <c r="L25" s="53"/>
      <c r="M25" s="53"/>
      <c r="N25" s="53"/>
      <c r="O25" s="81"/>
    </row>
    <row r="26" spans="1:15" x14ac:dyDescent="0.35">
      <c r="A26" s="53" t="s">
        <v>175</v>
      </c>
      <c r="B26" s="53" t="s">
        <v>292</v>
      </c>
      <c r="C26" s="53"/>
      <c r="D26" s="80">
        <v>10</v>
      </c>
      <c r="E26" s="80">
        <f>D26*$E$4</f>
        <v>2.5</v>
      </c>
      <c r="F26" s="80">
        <f>D26-E26</f>
        <v>7.5</v>
      </c>
      <c r="G26" s="53" t="s">
        <v>52</v>
      </c>
      <c r="H26" s="53"/>
      <c r="I26" s="80">
        <f>H26*F26</f>
        <v>0</v>
      </c>
      <c r="J26" s="80">
        <f>I26/1.21</f>
        <v>0</v>
      </c>
      <c r="K26" s="53"/>
      <c r="L26" s="53"/>
      <c r="M26" s="53"/>
      <c r="N26" s="53"/>
      <c r="O26" s="81"/>
    </row>
    <row r="27" spans="1:15" x14ac:dyDescent="0.35">
      <c r="A27" s="84"/>
      <c r="B27" s="82"/>
      <c r="C27" s="82"/>
      <c r="D27" s="82"/>
      <c r="E27" s="82"/>
      <c r="F27" s="82"/>
      <c r="G27" s="82"/>
      <c r="H27" s="82"/>
      <c r="I27" s="82"/>
      <c r="J27" s="82"/>
      <c r="K27" s="82"/>
      <c r="L27" s="82"/>
      <c r="M27" s="82"/>
      <c r="N27" s="82"/>
      <c r="O27" s="87"/>
    </row>
    <row r="28" spans="1:15" x14ac:dyDescent="0.35">
      <c r="A28" s="83" t="s">
        <v>166</v>
      </c>
      <c r="B28" s="84"/>
      <c r="C28" s="84"/>
      <c r="D28" s="84"/>
      <c r="E28" s="84"/>
      <c r="F28" s="84"/>
      <c r="G28" s="84"/>
      <c r="H28" s="84"/>
      <c r="I28" s="84"/>
      <c r="J28" s="84"/>
      <c r="K28" s="84"/>
      <c r="L28" s="84"/>
      <c r="M28" s="84"/>
      <c r="N28" s="84"/>
      <c r="O28" s="88"/>
    </row>
    <row r="29" spans="1:15" x14ac:dyDescent="0.35">
      <c r="A29" s="85"/>
      <c r="B29" s="86"/>
      <c r="C29" s="86"/>
      <c r="D29" s="86"/>
      <c r="E29" s="86"/>
      <c r="F29" s="86"/>
      <c r="G29" s="86"/>
      <c r="H29" s="86"/>
      <c r="I29" s="86"/>
      <c r="J29" s="86"/>
      <c r="K29" s="86"/>
      <c r="L29" s="86"/>
      <c r="M29" s="86"/>
      <c r="N29" s="86"/>
      <c r="O29" s="89"/>
    </row>
    <row r="30" spans="1:15" x14ac:dyDescent="0.35">
      <c r="A30" t="s">
        <v>184</v>
      </c>
      <c r="B30" s="113" t="s">
        <v>185</v>
      </c>
      <c r="C30" t="s">
        <v>2</v>
      </c>
      <c r="D30" s="80">
        <v>15</v>
      </c>
      <c r="E30" s="80">
        <f t="shared" ref="E30:E36" si="0">D30*$E$4</f>
        <v>3.75</v>
      </c>
      <c r="F30" s="80">
        <f>D30-E30</f>
        <v>11.25</v>
      </c>
      <c r="G30" s="53" t="s">
        <v>123</v>
      </c>
      <c r="H30" s="53"/>
      <c r="I30" s="80">
        <f>H30*F30</f>
        <v>0</v>
      </c>
      <c r="J30" s="80">
        <f t="shared" ref="J30:J36" si="1">I30/1.21</f>
        <v>0</v>
      </c>
      <c r="O30" s="79"/>
    </row>
    <row r="31" spans="1:15" x14ac:dyDescent="0.35">
      <c r="A31" t="s">
        <v>167</v>
      </c>
      <c r="B31" t="s">
        <v>168</v>
      </c>
      <c r="C31" t="s">
        <v>2</v>
      </c>
      <c r="D31" s="80">
        <v>25</v>
      </c>
      <c r="E31" s="80">
        <f t="shared" si="0"/>
        <v>6.25</v>
      </c>
      <c r="F31" s="80">
        <f t="shared" ref="F31:F36" si="2">D31-E31</f>
        <v>18.75</v>
      </c>
      <c r="G31" s="53" t="s">
        <v>123</v>
      </c>
      <c r="H31" s="53"/>
      <c r="I31" s="80">
        <f t="shared" ref="I31:I36" si="3">H31*F31</f>
        <v>0</v>
      </c>
      <c r="J31" s="80">
        <f t="shared" si="1"/>
        <v>0</v>
      </c>
      <c r="O31" s="79"/>
    </row>
    <row r="32" spans="1:15" x14ac:dyDescent="0.35">
      <c r="A32" t="s">
        <v>121</v>
      </c>
      <c r="B32" t="s">
        <v>124</v>
      </c>
      <c r="C32" t="s">
        <v>83</v>
      </c>
      <c r="D32" s="80">
        <v>55</v>
      </c>
      <c r="E32" s="80">
        <f t="shared" si="0"/>
        <v>13.75</v>
      </c>
      <c r="F32" s="80">
        <f t="shared" si="2"/>
        <v>41.25</v>
      </c>
      <c r="G32" s="53" t="s">
        <v>123</v>
      </c>
      <c r="H32" s="53"/>
      <c r="I32" s="80">
        <f t="shared" si="3"/>
        <v>0</v>
      </c>
      <c r="J32" s="80">
        <f t="shared" si="1"/>
        <v>0</v>
      </c>
      <c r="O32" s="79"/>
    </row>
    <row r="33" spans="1:15" x14ac:dyDescent="0.35">
      <c r="A33" t="s">
        <v>120</v>
      </c>
      <c r="B33" t="s">
        <v>122</v>
      </c>
      <c r="C33" t="s">
        <v>83</v>
      </c>
      <c r="D33" s="80">
        <v>48</v>
      </c>
      <c r="E33" s="80">
        <f t="shared" si="0"/>
        <v>12</v>
      </c>
      <c r="F33" s="80">
        <f t="shared" si="2"/>
        <v>36</v>
      </c>
      <c r="G33" s="53" t="s">
        <v>123</v>
      </c>
      <c r="H33" s="53"/>
      <c r="I33" s="80">
        <f t="shared" si="3"/>
        <v>0</v>
      </c>
      <c r="J33" s="80">
        <f t="shared" si="1"/>
        <v>0</v>
      </c>
      <c r="O33" s="79"/>
    </row>
    <row r="34" spans="1:15" x14ac:dyDescent="0.35">
      <c r="A34" t="s">
        <v>178</v>
      </c>
      <c r="B34" t="s">
        <v>179</v>
      </c>
      <c r="C34" t="s">
        <v>2</v>
      </c>
      <c r="D34" s="80">
        <v>65</v>
      </c>
      <c r="E34" s="80">
        <f t="shared" si="0"/>
        <v>16.25</v>
      </c>
      <c r="F34" s="80">
        <f t="shared" si="2"/>
        <v>48.75</v>
      </c>
      <c r="G34" s="53" t="s">
        <v>123</v>
      </c>
      <c r="H34" s="53"/>
      <c r="I34" s="80">
        <f t="shared" si="3"/>
        <v>0</v>
      </c>
      <c r="J34" s="80">
        <f t="shared" si="1"/>
        <v>0</v>
      </c>
      <c r="O34" s="79"/>
    </row>
    <row r="35" spans="1:15" x14ac:dyDescent="0.35">
      <c r="A35" t="s">
        <v>169</v>
      </c>
      <c r="B35" s="127" t="s">
        <v>217</v>
      </c>
      <c r="C35" t="s">
        <v>83</v>
      </c>
      <c r="D35" s="80">
        <v>43</v>
      </c>
      <c r="E35" s="80">
        <f t="shared" si="0"/>
        <v>10.75</v>
      </c>
      <c r="F35" s="80">
        <f t="shared" si="2"/>
        <v>32.25</v>
      </c>
      <c r="G35" s="53" t="s">
        <v>123</v>
      </c>
      <c r="H35" s="53"/>
      <c r="I35" s="80">
        <f t="shared" si="3"/>
        <v>0</v>
      </c>
      <c r="J35" s="80">
        <f t="shared" si="1"/>
        <v>0</v>
      </c>
      <c r="O35" s="79"/>
    </row>
    <row r="36" spans="1:15" x14ac:dyDescent="0.35">
      <c r="A36" t="s">
        <v>170</v>
      </c>
      <c r="B36" t="s">
        <v>216</v>
      </c>
      <c r="C36" t="s">
        <v>2</v>
      </c>
      <c r="D36" s="80">
        <v>43</v>
      </c>
      <c r="E36" s="80">
        <f t="shared" si="0"/>
        <v>10.75</v>
      </c>
      <c r="F36" s="80">
        <f t="shared" si="2"/>
        <v>32.25</v>
      </c>
      <c r="G36" s="53" t="s">
        <v>123</v>
      </c>
      <c r="H36" s="53"/>
      <c r="I36" s="80">
        <f t="shared" si="3"/>
        <v>0</v>
      </c>
      <c r="J36" s="80">
        <f t="shared" si="1"/>
        <v>0</v>
      </c>
      <c r="O36" s="79"/>
    </row>
    <row r="37" spans="1:15" x14ac:dyDescent="0.35">
      <c r="A37" s="84"/>
      <c r="B37" s="82"/>
      <c r="C37" s="82"/>
      <c r="D37" s="82"/>
      <c r="E37" s="82"/>
      <c r="F37" s="82"/>
      <c r="G37" s="82"/>
      <c r="H37" s="82"/>
      <c r="I37" s="82"/>
      <c r="J37" s="82"/>
      <c r="K37" s="82"/>
      <c r="L37" s="82"/>
      <c r="M37" s="82"/>
      <c r="N37" s="82"/>
      <c r="O37" s="87"/>
    </row>
    <row r="38" spans="1:15" x14ac:dyDescent="0.35">
      <c r="A38" s="83" t="s">
        <v>171</v>
      </c>
      <c r="B38" s="84"/>
      <c r="C38" s="84"/>
      <c r="D38" s="84"/>
      <c r="E38" s="84"/>
      <c r="F38" s="84"/>
      <c r="G38" s="84"/>
      <c r="H38" s="84"/>
      <c r="I38" s="84"/>
      <c r="J38" s="84"/>
      <c r="K38" s="84"/>
      <c r="L38" s="84"/>
      <c r="M38" s="84"/>
      <c r="N38" s="84"/>
      <c r="O38" s="88"/>
    </row>
    <row r="39" spans="1:15" x14ac:dyDescent="0.35">
      <c r="A39" s="85"/>
      <c r="B39" s="86"/>
      <c r="C39" s="86"/>
      <c r="D39" s="86"/>
      <c r="E39" s="86"/>
      <c r="F39" s="86"/>
      <c r="G39" s="86"/>
      <c r="H39" s="86"/>
      <c r="I39" s="86"/>
      <c r="J39" s="86"/>
      <c r="K39" s="86"/>
      <c r="L39" s="86"/>
      <c r="M39" s="86"/>
      <c r="N39" s="86"/>
      <c r="O39" s="89"/>
    </row>
    <row r="40" spans="1:15" x14ac:dyDescent="0.35">
      <c r="A40" t="s">
        <v>172</v>
      </c>
      <c r="B40" s="128" t="s">
        <v>246</v>
      </c>
      <c r="C40" t="s">
        <v>2</v>
      </c>
      <c r="D40" s="80">
        <v>20</v>
      </c>
      <c r="E40" s="80">
        <f t="shared" ref="E40:E48" si="4">D40*$E$4</f>
        <v>5</v>
      </c>
      <c r="F40" s="80">
        <f t="shared" ref="F40:F48" si="5">D40-E40</f>
        <v>15</v>
      </c>
      <c r="G40" s="53" t="s">
        <v>48</v>
      </c>
      <c r="H40" s="53"/>
      <c r="I40" s="80">
        <f t="shared" ref="I40:I48" si="6">H40*F40</f>
        <v>0</v>
      </c>
      <c r="J40" s="80">
        <f t="shared" ref="J40:J48" si="7">I40/1.21</f>
        <v>0</v>
      </c>
    </row>
    <row r="41" spans="1:15" x14ac:dyDescent="0.35">
      <c r="A41" t="s">
        <v>172</v>
      </c>
      <c r="D41" s="80">
        <v>20</v>
      </c>
      <c r="E41" s="80">
        <f t="shared" si="4"/>
        <v>5</v>
      </c>
      <c r="F41" s="80">
        <f t="shared" si="5"/>
        <v>15</v>
      </c>
      <c r="G41" s="53" t="s">
        <v>57</v>
      </c>
      <c r="H41" s="53"/>
      <c r="I41" s="80">
        <f t="shared" si="6"/>
        <v>0</v>
      </c>
      <c r="J41" s="80">
        <f t="shared" si="7"/>
        <v>0</v>
      </c>
    </row>
    <row r="42" spans="1:15" x14ac:dyDescent="0.35">
      <c r="A42" t="s">
        <v>172</v>
      </c>
      <c r="D42" s="80">
        <v>20</v>
      </c>
      <c r="E42" s="80">
        <f t="shared" si="4"/>
        <v>5</v>
      </c>
      <c r="F42" s="80">
        <f t="shared" si="5"/>
        <v>15</v>
      </c>
      <c r="G42" s="53" t="s">
        <v>49</v>
      </c>
      <c r="H42" s="53"/>
      <c r="I42" s="80">
        <f t="shared" si="6"/>
        <v>0</v>
      </c>
      <c r="J42" s="80">
        <f t="shared" si="7"/>
        <v>0</v>
      </c>
    </row>
    <row r="43" spans="1:15" x14ac:dyDescent="0.35">
      <c r="A43" t="s">
        <v>173</v>
      </c>
      <c r="B43" s="128" t="s">
        <v>247</v>
      </c>
      <c r="C43" t="s">
        <v>2</v>
      </c>
      <c r="D43" s="80">
        <v>25</v>
      </c>
      <c r="E43" s="80">
        <f t="shared" si="4"/>
        <v>6.25</v>
      </c>
      <c r="F43" s="80">
        <f t="shared" si="5"/>
        <v>18.75</v>
      </c>
      <c r="G43" s="53" t="s">
        <v>48</v>
      </c>
      <c r="H43" s="53"/>
      <c r="I43" s="80">
        <f t="shared" si="6"/>
        <v>0</v>
      </c>
      <c r="J43" s="80">
        <f t="shared" si="7"/>
        <v>0</v>
      </c>
    </row>
    <row r="44" spans="1:15" x14ac:dyDescent="0.35">
      <c r="A44" t="s">
        <v>173</v>
      </c>
      <c r="D44" s="80">
        <v>25</v>
      </c>
      <c r="E44" s="80">
        <f t="shared" si="4"/>
        <v>6.25</v>
      </c>
      <c r="F44" s="80">
        <f t="shared" si="5"/>
        <v>18.75</v>
      </c>
      <c r="G44" s="53" t="s">
        <v>57</v>
      </c>
      <c r="H44" s="53"/>
      <c r="I44" s="80">
        <f t="shared" si="6"/>
        <v>0</v>
      </c>
      <c r="J44" s="80">
        <f t="shared" si="7"/>
        <v>0</v>
      </c>
    </row>
    <row r="45" spans="1:15" x14ac:dyDescent="0.35">
      <c r="A45" t="s">
        <v>173</v>
      </c>
      <c r="D45" s="80">
        <v>25</v>
      </c>
      <c r="E45" s="80">
        <f t="shared" si="4"/>
        <v>6.25</v>
      </c>
      <c r="F45" s="80">
        <f t="shared" si="5"/>
        <v>18.75</v>
      </c>
      <c r="G45" s="53" t="s">
        <v>49</v>
      </c>
      <c r="H45" s="53"/>
      <c r="I45" s="80">
        <f t="shared" si="6"/>
        <v>0</v>
      </c>
      <c r="J45" s="80">
        <f t="shared" si="7"/>
        <v>0</v>
      </c>
    </row>
    <row r="46" spans="1:15" x14ac:dyDescent="0.35">
      <c r="A46" t="s">
        <v>173</v>
      </c>
      <c r="D46" s="80">
        <v>25</v>
      </c>
      <c r="E46" s="80">
        <f t="shared" si="4"/>
        <v>6.25</v>
      </c>
      <c r="F46" s="80">
        <f t="shared" si="5"/>
        <v>18.75</v>
      </c>
      <c r="G46" s="53" t="s">
        <v>51</v>
      </c>
      <c r="H46" s="53"/>
      <c r="I46" s="80">
        <f t="shared" si="6"/>
        <v>0</v>
      </c>
      <c r="J46" s="80">
        <f t="shared" si="7"/>
        <v>0</v>
      </c>
    </row>
    <row r="47" spans="1:15" x14ac:dyDescent="0.35">
      <c r="A47" t="s">
        <v>177</v>
      </c>
      <c r="B47" t="s">
        <v>214</v>
      </c>
      <c r="C47" t="s">
        <v>174</v>
      </c>
      <c r="D47" s="80">
        <v>25</v>
      </c>
      <c r="E47" s="80">
        <f t="shared" si="4"/>
        <v>6.25</v>
      </c>
      <c r="F47" s="80">
        <f t="shared" si="5"/>
        <v>18.75</v>
      </c>
      <c r="G47" s="53" t="s">
        <v>123</v>
      </c>
      <c r="H47" s="53"/>
      <c r="I47" s="80">
        <f t="shared" si="6"/>
        <v>0</v>
      </c>
      <c r="J47" s="80">
        <f t="shared" si="7"/>
        <v>0</v>
      </c>
    </row>
    <row r="48" spans="1:15" x14ac:dyDescent="0.35">
      <c r="A48" t="s">
        <v>176</v>
      </c>
      <c r="B48" t="s">
        <v>215</v>
      </c>
      <c r="C48" t="s">
        <v>174</v>
      </c>
      <c r="D48" s="80">
        <v>25</v>
      </c>
      <c r="E48" s="80">
        <f t="shared" si="4"/>
        <v>6.25</v>
      </c>
      <c r="F48" s="80">
        <f t="shared" si="5"/>
        <v>18.75</v>
      </c>
      <c r="G48" s="53" t="s">
        <v>123</v>
      </c>
      <c r="H48" s="53"/>
      <c r="I48" s="80">
        <f t="shared" si="6"/>
        <v>0</v>
      </c>
      <c r="J48" s="80">
        <f t="shared" si="7"/>
        <v>0</v>
      </c>
    </row>
    <row r="49" spans="1:15" x14ac:dyDescent="0.35">
      <c r="A49" s="66"/>
      <c r="B49" s="67"/>
      <c r="C49" s="67"/>
      <c r="D49" s="68"/>
      <c r="E49" s="68"/>
      <c r="F49" s="68"/>
      <c r="G49" s="67"/>
      <c r="H49" s="78"/>
      <c r="I49" s="68"/>
      <c r="J49" s="68"/>
      <c r="K49" s="67"/>
      <c r="L49" s="67"/>
      <c r="M49" s="69"/>
      <c r="N49" s="69"/>
      <c r="O49" s="70"/>
    </row>
    <row r="50" spans="1:15" x14ac:dyDescent="0.35">
      <c r="A50" s="20"/>
      <c r="B50" s="19"/>
      <c r="C50" s="19"/>
      <c r="D50" s="19"/>
      <c r="E50" s="19"/>
      <c r="F50" s="19"/>
      <c r="G50" s="19"/>
      <c r="H50" s="21" t="s">
        <v>88</v>
      </c>
      <c r="I50" s="22">
        <f>SUM(I8:I36)</f>
        <v>0</v>
      </c>
      <c r="J50" s="22">
        <f>SUM(J5:J36)</f>
        <v>0</v>
      </c>
      <c r="K50" s="19"/>
      <c r="L50" s="19"/>
      <c r="M50" s="19"/>
      <c r="N50" s="19"/>
      <c r="O50" s="23"/>
    </row>
  </sheetData>
  <mergeCells count="3">
    <mergeCell ref="A1:O2"/>
    <mergeCell ref="A5:L7"/>
    <mergeCell ref="M5:O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AA644-A625-4013-958E-4248FBFCD518}">
  <sheetPr codeName="Blad8"/>
  <dimension ref="A1:O3"/>
  <sheetViews>
    <sheetView zoomScale="75" zoomScaleNormal="75" workbookViewId="0">
      <selection activeCell="J11" sqref="J11"/>
    </sheetView>
  </sheetViews>
  <sheetFormatPr defaultRowHeight="14.5" x14ac:dyDescent="0.35"/>
  <cols>
    <col min="1" max="1" width="32.7265625" customWidth="1"/>
    <col min="2" max="2" width="17.7265625" customWidth="1"/>
    <col min="3" max="3" width="15.7265625" customWidth="1"/>
    <col min="4" max="8" width="11.7265625" customWidth="1"/>
    <col min="9" max="9" width="18.453125" customWidth="1"/>
    <col min="10" max="10" width="18.7265625" customWidth="1"/>
    <col min="11" max="12" width="25.7265625" customWidth="1"/>
    <col min="13" max="15" width="20.7265625" customWidth="1"/>
  </cols>
  <sheetData>
    <row r="1" spans="1:15" ht="14.5" customHeight="1" x14ac:dyDescent="0.35">
      <c r="A1" s="168" t="s">
        <v>30</v>
      </c>
      <c r="B1" s="168"/>
      <c r="C1" s="168"/>
      <c r="D1" s="168"/>
      <c r="E1" s="168"/>
      <c r="F1" s="168"/>
      <c r="G1" s="168"/>
      <c r="H1" s="168"/>
      <c r="I1" s="168"/>
      <c r="J1" s="168"/>
      <c r="K1" s="168"/>
      <c r="L1" s="168"/>
      <c r="M1" s="168"/>
      <c r="N1" s="168"/>
      <c r="O1" s="168"/>
    </row>
    <row r="2" spans="1:15" ht="14.5" customHeight="1" x14ac:dyDescent="0.35">
      <c r="A2" s="169"/>
      <c r="B2" s="169"/>
      <c r="C2" s="169"/>
      <c r="D2" s="169"/>
      <c r="E2" s="169"/>
      <c r="F2" s="169"/>
      <c r="G2" s="169"/>
      <c r="H2" s="169"/>
      <c r="I2" s="169"/>
      <c r="J2" s="169"/>
      <c r="K2" s="169"/>
      <c r="L2" s="169"/>
      <c r="M2" s="169"/>
      <c r="N2" s="169"/>
      <c r="O2" s="169"/>
    </row>
    <row r="3" spans="1:15" ht="16.149999999999999" customHeight="1" x14ac:dyDescent="0.35">
      <c r="A3" s="55" t="s">
        <v>31</v>
      </c>
      <c r="B3" s="56" t="s">
        <v>32</v>
      </c>
      <c r="C3" s="56" t="s">
        <v>33</v>
      </c>
      <c r="D3" s="56" t="s">
        <v>12</v>
      </c>
      <c r="E3" s="56" t="s">
        <v>34</v>
      </c>
      <c r="F3" s="56" t="s">
        <v>35</v>
      </c>
      <c r="G3" s="56" t="s">
        <v>36</v>
      </c>
      <c r="H3" s="56" t="s">
        <v>11</v>
      </c>
      <c r="I3" s="56" t="s">
        <v>37</v>
      </c>
      <c r="J3" s="56" t="s">
        <v>38</v>
      </c>
      <c r="K3" s="56" t="s">
        <v>39</v>
      </c>
      <c r="L3" s="56" t="s">
        <v>40</v>
      </c>
      <c r="M3" s="56" t="str">
        <f>'Team -en bedrukkingsinformatie'!J2</f>
        <v>Sponsor 1</v>
      </c>
      <c r="N3" s="56" t="str">
        <f>'Team -en bedrukkingsinformatie'!J3</f>
        <v>Sponsor 2</v>
      </c>
      <c r="O3" s="57" t="str">
        <f>'Team -en bedrukkingsinformatie'!J4</f>
        <v>Sponsor 3</v>
      </c>
    </row>
  </sheetData>
  <mergeCells count="1">
    <mergeCell ref="A1:O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Toelichting</vt:lpstr>
      <vt:lpstr>Team -en bedrukkingsinformatie</vt:lpstr>
      <vt:lpstr>Wedstrijdtenue</vt:lpstr>
      <vt:lpstr>Trainingskleding</vt:lpstr>
      <vt:lpstr>Presentatiekleding</vt:lpstr>
      <vt:lpstr>Hesjes &amp; Tassen</vt:lpstr>
      <vt:lpstr>Totaal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Yordi  van Eck van der Sluijs</dc:creator>
  <cp:lastModifiedBy>Patrick van Buuren</cp:lastModifiedBy>
  <dcterms:created xsi:type="dcterms:W3CDTF">2021-01-06T15:31:41Z</dcterms:created>
  <dcterms:modified xsi:type="dcterms:W3CDTF">2026-07-04T07:28:49Z</dcterms:modified>
</cp:coreProperties>
</file>